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e" sheetId="1" state="visible" r:id="rId1"/>
    <sheet xmlns:r="http://schemas.openxmlformats.org/officeDocument/2006/relationships" name="Read me" sheetId="2" state="visible" r:id="rId2"/>
  </sheets>
  <definedNames>
    <definedName name="_xlnm.Print_Titles" localSheetId="0">'Line'!$1:$1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0" fontId="0" fillId="3" borderId="0" pivotButton="0" quotePrefix="0" xfId="0"/>
    <xf numFmtId="2" fontId="0" fillId="3" borderId="0" pivotButton="0" quotePrefix="0" xfId="0"/>
    <xf numFmtId="0" fontId="0" fillId="3" borderId="0" applyAlignment="1" pivotButton="0" quotePrefix="0" xfId="0">
      <alignment vertical="top" wrapText="1"/>
    </xf>
    <xf numFmtId="0" fontId="0" fillId="3" borderId="0" applyAlignment="1" pivotButton="0" quotePrefix="0" xfId="0">
      <alignment vertical="top"/>
    </xf>
    <xf numFmtId="2" fontId="0" fillId="3" borderId="0" applyAlignment="1" pivotButton="0" quotePrefix="0" xfId="0">
      <alignment vertical="top"/>
    </xf>
    <xf numFmtId="0" fontId="0" fillId="0" borderId="0" applyAlignment="1" pivotButton="0" quotePrefix="0" xfId="0">
      <alignment vertical="top"/>
    </xf>
    <xf numFmtId="0" fontId="2" fillId="0" borderId="0" applyAlignment="1" pivotButton="0" quotePrefix="0" xfId="0">
      <alignment vertical="top" wrapText="1"/>
    </xf>
    <xf numFmtId="0" fontId="2" fillId="0" borderId="0" applyAlignment="1" pivotButton="0" quotePrefix="0" xfId="0">
      <alignment vertical="top"/>
    </xf>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18"/>
  <sheetViews>
    <sheetView tabSelected="1" workbookViewId="0">
      <pane ySplit="1" topLeftCell="A2" activePane="bottomLeft" state="frozen"/>
      <selection pane="bottomLeft" activeCell="A1" sqref="A1"/>
    </sheetView>
  </sheetViews>
  <sheetFormatPr baseColWidth="8" defaultRowHeight="15"/>
  <cols>
    <col width="26" customWidth="1" min="1" max="1"/>
    <col width="13" customWidth="1" min="2" max="2"/>
    <col width="13" customWidth="1" min="3" max="3"/>
    <col width="14" customWidth="1" min="4" max="4"/>
    <col width="13" customWidth="1" min="5" max="5"/>
    <col width="13" customWidth="1" min="6" max="6"/>
  </cols>
  <sheetData>
    <row r="1" ht="30" customHeight="1">
      <c r="A1" s="1" t="inlineStr">
        <is>
          <t>Step</t>
        </is>
      </c>
      <c r="B1" s="1" t="inlineStr">
        <is>
          <t>Units per cycle</t>
        </is>
      </c>
      <c r="C1" s="1" t="inlineStr">
        <is>
          <t>Minutes per cycle</t>
        </is>
      </c>
      <c r="D1" s="1" t="inlineStr">
        <is>
          <t>People or machines</t>
        </is>
      </c>
      <c r="E1" s="1" t="inlineStr">
        <is>
          <t>Rate per hour</t>
        </is>
      </c>
      <c r="F1" s="1" t="inlineStr">
        <is>
          <t>Bottleneck?</t>
        </is>
      </c>
    </row>
    <row r="2">
      <c r="A2" s="2" t="inlineStr">
        <is>
          <t>Forming</t>
        </is>
      </c>
      <c r="B2" s="2" t="n">
        <v>1</v>
      </c>
      <c r="C2" s="3" t="n">
        <v>0.6666666666666666</v>
      </c>
      <c r="D2" s="2" t="n">
        <v>3</v>
      </c>
      <c r="E2">
        <f>IF(OR(B2="",C2="",N(C2)=0),"",ROUND(B2/C2*60*IF(D2="",1,D2),0))</f>
        <v>270</v>
      </c>
      <c r="F2" t="str">
        <f>IF(E2="","",IF(E2=MIN($E$2:$E$11),"Bottleneck",""))</f>
        <v>Bottleneck</v>
      </c>
    </row>
    <row r="3" ht="30" customHeight="1">
      <c r="A3" s="4" t="inlineStr">
        <is>
          <t>Boiling (kettle and cooling rack)</t>
        </is>
      </c>
      <c r="B3" s="5" t="n">
        <v>100</v>
      </c>
      <c r="C3" s="6" t="n">
        <v>8</v>
      </c>
      <c r="D3" s="5" t="n">
        <v>1</v>
      </c>
      <c r="E3" s="7">
        <f>IF(OR(B3="",C3="",N(C3)=0),"",ROUND(B3/C3*60*IF(D3="",1,D3),0))</f>
        <v>750</v>
      </c>
      <c r="F3" s="7" t="str">
        <f>IF(E3="","",IF(E3=MIN($E$2:$E$11),"Bottleneck",""))</f>
        <v/>
      </c>
    </row>
    <row r="4">
      <c r="A4" s="2" t="inlineStr">
        <is>
          <t>Freezing (racks)</t>
        </is>
      </c>
      <c r="B4" s="2" t="n">
        <v>600</v>
      </c>
      <c r="C4" s="3" t="n">
        <v>120</v>
      </c>
      <c r="D4" s="2" t="n">
        <v>1</v>
      </c>
      <c r="E4">
        <f>IF(OR(B4="",C4="",N(C4)=0),"",ROUND(B4/C4*60*IF(D4="",1,D4),0))</f>
        <v>300</v>
      </c>
      <c r="F4" t="str">
        <f>IF(E4="","",IF(E4=MIN($E$2:$E$11),"Bottleneck",""))</f>
        <v/>
      </c>
    </row>
    <row r="5" ht="30" customHeight="1">
      <c r="A5" s="4" t="inlineStr">
        <is>
          <t>Packing (dozens: 12 a cycle)</t>
        </is>
      </c>
      <c r="B5" s="5" t="n">
        <v>12</v>
      </c>
      <c r="C5" s="6" t="n">
        <v>2.4</v>
      </c>
      <c r="D5" s="5" t="n">
        <v>1</v>
      </c>
      <c r="E5" s="7">
        <f>IF(OR(B5="",C5="",N(C5)=0),"",ROUND(B5/C5*60*IF(D5="",1,D5),0))</f>
        <v>300</v>
      </c>
      <c r="F5" s="7" t="str">
        <f>IF(E5="","",IF(E5=MIN($E$2:$E$11),"Bottleneck",""))</f>
        <v/>
      </c>
    </row>
    <row r="6">
      <c r="A6" s="2" t="n"/>
      <c r="B6" s="2" t="n"/>
      <c r="C6" s="3" t="n"/>
      <c r="D6" s="2" t="n"/>
      <c r="E6" t="str">
        <f>IF(OR(B6="",C6="",N(C6)=0),"",ROUND(B6/C6*60*IF(D6="",1,D6),0))</f>
        <v/>
      </c>
      <c r="F6" t="str">
        <f>IF(E6="","",IF(E6=MIN($E$2:$E$11),"Bottleneck",""))</f>
        <v/>
      </c>
    </row>
    <row r="7">
      <c r="A7" s="2" t="n"/>
      <c r="B7" s="2" t="n"/>
      <c r="C7" s="3" t="n"/>
      <c r="D7" s="2" t="n"/>
      <c r="E7" t="str">
        <f>IF(OR(B7="",C7="",N(C7)=0),"",ROUND(B7/C7*60*IF(D7="",1,D7),0))</f>
        <v/>
      </c>
      <c r="F7" t="str">
        <f>IF(E7="","",IF(E7=MIN($E$2:$E$11),"Bottleneck",""))</f>
        <v/>
      </c>
    </row>
    <row r="8">
      <c r="A8" s="2" t="n"/>
      <c r="B8" s="2" t="n"/>
      <c r="C8" s="3" t="n"/>
      <c r="D8" s="2" t="n"/>
      <c r="E8" t="str">
        <f>IF(OR(B8="",C8="",N(C8)=0),"",ROUND(B8/C8*60*IF(D8="",1,D8),0))</f>
        <v/>
      </c>
      <c r="F8" t="str">
        <f>IF(E8="","",IF(E8=MIN($E$2:$E$11),"Bottleneck",""))</f>
        <v/>
      </c>
    </row>
    <row r="9">
      <c r="A9" s="2" t="n"/>
      <c r="B9" s="2" t="n"/>
      <c r="C9" s="3" t="n"/>
      <c r="D9" s="2" t="n"/>
      <c r="E9" t="str">
        <f>IF(OR(B9="",C9="",N(C9)=0),"",ROUND(B9/C9*60*IF(D9="",1,D9),0))</f>
        <v/>
      </c>
      <c r="F9" t="str">
        <f>IF(E9="","",IF(E9=MIN($E$2:$E$11),"Bottleneck",""))</f>
        <v/>
      </c>
    </row>
    <row r="10">
      <c r="A10" s="2" t="n"/>
      <c r="B10" s="2" t="n"/>
      <c r="C10" s="3" t="n"/>
      <c r="D10" s="2" t="n"/>
      <c r="E10" t="str">
        <f>IF(OR(B10="",C10="",N(C10)=0),"",ROUND(B10/C10*60*IF(D10="",1,D10),0))</f>
        <v/>
      </c>
      <c r="F10" t="str">
        <f>IF(E10="","",IF(E10=MIN($E$2:$E$11),"Bottleneck",""))</f>
        <v/>
      </c>
    </row>
    <row r="11">
      <c r="A11" s="2" t="n"/>
      <c r="B11" s="2" t="n"/>
      <c r="C11" s="3" t="n"/>
      <c r="D11" s="2" t="n"/>
      <c r="E11" t="str">
        <f>IF(OR(B11="",C11="",N(C11)=0),"",ROUND(B11/C11*60*IF(D11="",1,D11),0))</f>
        <v/>
      </c>
      <c r="F11" t="str">
        <f>IF(E11="","",IF(E11=MIN($E$2:$E$11),"Bottleneck",""))</f>
        <v/>
      </c>
    </row>
    <row r="12"/>
    <row r="13"/>
    <row r="14" ht="30" customHeight="1">
      <c r="A14" s="8" t="inlineStr">
        <is>
          <t>Line throughput (units per hour)</t>
        </is>
      </c>
      <c r="B14" s="9">
        <f>MIN(E2:E11)</f>
        <v>270</v>
      </c>
    </row>
    <row r="15">
      <c r="A15" s="10" t="inlineStr">
        <is>
          <t>Order size (units)</t>
        </is>
      </c>
      <c r="B15" s="2" t="n">
        <v>1800</v>
      </c>
    </row>
    <row r="16">
      <c r="A16" s="10" t="inlineStr">
        <is>
          <t>Hours to make it</t>
        </is>
      </c>
      <c r="B16" s="10">
        <f>IF(N(B14)=0,"",ROUND(B15/B14,2))</f>
        <v>6.67</v>
      </c>
    </row>
    <row r="17"/>
    <row r="18">
      <c r="A18" s="11" t="inlineStr">
        <is>
          <t>Forming: 40 seconds a pierogi = 0.67 minutes per cycle of 1. Change a step's people or machines and watch the bottleneck move.</t>
        </is>
      </c>
    </row>
  </sheetData>
  <conditionalFormatting sqref="A2:F11">
    <cfRule type="expression" priority="1" dxfId="0">
      <formula>$F2="Bottleneck"</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2" t="inlineStr">
        <is>
          <t>Throughput calculator</t>
        </is>
      </c>
    </row>
    <row r="2" ht="15" customHeight="1">
      <c r="A2" s="13" t="inlineStr">
        <is>
          <t>From the article: https://www.tarostack.com/articles/throughput-formula</t>
        </is>
      </c>
    </row>
    <row r="3" ht="15" customHeight="1">
      <c r="A3" s="13" t="inlineStr"/>
    </row>
    <row r="4" ht="45" customHeight="1">
      <c r="A4" s="13" t="inlineStr">
        <is>
          <t>Line: each step's name, units per cycle, minutes per cycle and how many people or machines run it. Each step's rate per hour, the line throughput (the slowest step) and the bottleneck fill in, with the hours to make an order of the size you type.</t>
        </is>
      </c>
    </row>
    <row r="5" ht="15" customHeight="1">
      <c r="A5" s="13" t="inlineStr">
        <is>
          <t>The example is the article's made-up Chicago pierogi maker, with three people forming.</t>
        </is>
      </c>
    </row>
    <row r="6" ht="15" customHeight="1">
      <c r="A6" s="13" t="inlineStr"/>
    </row>
    <row r="7" ht="15" customHeight="1">
      <c r="A7" s="13" t="inlineStr">
        <is>
          <t>Works in Excel (2010 and later), Google Sheets, LibreOffice and Numbers. No macros.</t>
        </is>
      </c>
    </row>
    <row r="8" ht="30" customHeight="1">
      <c r="A8" s="1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