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ndard cost card" sheetId="1" state="visible" r:id="rId1"/>
    <sheet xmlns:r="http://schemas.openxmlformats.org/officeDocument/2006/relationships" name="Batch" sheetId="2" state="visible" r:id="rId2"/>
    <sheet xmlns:r="http://schemas.openxmlformats.org/officeDocument/2006/relationships" name="Read me" sheetId="3" state="visible" r:id="rId3"/>
  </sheets>
  <definedNames>
    <definedName name="_xlnm.Print_Titles" localSheetId="0">'Standard cost card'!$1:$1</definedName>
    <definedName name="_xlnm.Print_Titles" localSheetId="1">'Batch'!$1:$1</definedName>
  </definedNames>
  <calcPr calcId="124519" fullCalcOnLoad="1"/>
</workbook>
</file>

<file path=xl/styles.xml><?xml version="1.0" encoding="utf-8"?>
<styleSheet xmlns="http://schemas.openxmlformats.org/spreadsheetml/2006/main">
  <numFmts count="4">
    <numFmt numFmtId="164" formatCode="0.0000"/>
    <numFmt numFmtId="165" formatCode="$#,##0.00"/>
    <numFmt numFmtId="166" formatCode="$#,##0.000"/>
    <numFmt numFmtId="167" formatCode="$#,##0.00;-$#,##0.00"/>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pivotButton="0" quotePrefix="0" xfId="0"/>
    <xf numFmtId="164" fontId="0" fillId="3" borderId="0" pivotButton="0" quotePrefix="0" xfId="0"/>
    <xf numFmtId="165" fontId="0" fillId="3" borderId="0" pivotButton="0" quotePrefix="0" xfId="0"/>
    <xf numFmtId="166" fontId="0" fillId="0" borderId="0" pivotButton="0" quotePrefix="0" xfId="0"/>
    <xf numFmtId="165" fontId="0" fillId="0" borderId="0" pivotButton="0" quotePrefix="0" xfId="0"/>
    <xf numFmtId="4" fontId="0" fillId="0" borderId="0" pivotButton="0" quotePrefix="0" xfId="0"/>
    <xf numFmtId="4" fontId="0" fillId="3" borderId="0" pivotButton="0" quotePrefix="0" xfId="0"/>
    <xf numFmtId="167" fontId="0" fillId="3" borderId="0" pivotButton="0" quotePrefix="0" xfId="0"/>
    <xf numFmtId="167" fontId="0" fillId="0" borderId="0" pivotButton="0" quotePrefix="0" xfId="0"/>
    <xf numFmtId="0" fontId="0" fillId="0" borderId="0" applyAlignment="1" pivotButton="0" quotePrefix="0" xfId="0">
      <alignment vertical="top"/>
    </xf>
    <xf numFmtId="4" fontId="0" fillId="0" borderId="0" applyAlignment="1" pivotButton="0" quotePrefix="0" xfId="0">
      <alignment vertical="top"/>
    </xf>
    <xf numFmtId="167" fontId="0" fillId="0" borderId="0" applyAlignment="1" pivotButton="0" quotePrefix="0" xfId="0">
      <alignment vertical="top"/>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0"/>
  <sheetViews>
    <sheetView tabSelected="1" workbookViewId="0">
      <pane ySplit="1" topLeftCell="A2" activePane="bottomLeft" state="frozen"/>
      <selection pane="bottomLeft" activeCell="A1" sqref="A1"/>
    </sheetView>
  </sheetViews>
  <sheetFormatPr baseColWidth="8" defaultRowHeight="15"/>
  <cols>
    <col width="26" customWidth="1" min="1" max="1"/>
    <col width="8" customWidth="1" min="2" max="2"/>
    <col width="12" customWidth="1" min="3" max="3"/>
    <col width="12" customWidth="1" min="4" max="4"/>
    <col width="12" customWidth="1" min="5" max="5"/>
    <col width="20" customWidth="1" min="7" max="7"/>
  </cols>
  <sheetData>
    <row r="1" ht="30" customHeight="1">
      <c r="A1" s="1" t="inlineStr">
        <is>
          <t>Input</t>
        </is>
      </c>
      <c r="B1" s="1" t="inlineStr">
        <is>
          <t>Unit</t>
        </is>
      </c>
      <c r="C1" s="1" t="inlineStr">
        <is>
          <t>Standard quantity a jar</t>
        </is>
      </c>
      <c r="D1" s="1" t="inlineStr">
        <is>
          <t>Standard price</t>
        </is>
      </c>
      <c r="E1" s="1" t="inlineStr">
        <is>
          <t>Standard cost a jar</t>
        </is>
      </c>
      <c r="G1" s="2" t="inlineStr">
        <is>
          <t>Standard cost a jar</t>
        </is>
      </c>
    </row>
    <row r="2">
      <c r="A2" s="3" t="inlineStr">
        <is>
          <t>Tart cherries, pitted</t>
        </is>
      </c>
      <c r="B2" s="3" t="inlineStr">
        <is>
          <t>lb</t>
        </is>
      </c>
      <c r="C2" s="4" t="n">
        <v>0.45</v>
      </c>
      <c r="D2" s="5" t="n">
        <v>2.2</v>
      </c>
      <c r="E2" s="6">
        <f>IF(A2="","",ROUND(N(C2)*N(D2),4))</f>
        <v>0.99</v>
      </c>
      <c r="G2" s="7">
        <f>SUM(E2:E30)</f>
        <v>2.9267</v>
      </c>
    </row>
    <row r="3">
      <c r="A3" s="3" t="inlineStr">
        <is>
          <t>Sugar</t>
        </is>
      </c>
      <c r="B3" s="3" t="inlineStr">
        <is>
          <t>lb</t>
        </is>
      </c>
      <c r="C3" s="4" t="n">
        <v>0.3</v>
      </c>
      <c r="D3" s="5" t="n">
        <v>0.8</v>
      </c>
      <c r="E3" s="6">
        <f>IF(A3="","",ROUND(N(C3)*N(D3),4))</f>
        <v>0.24</v>
      </c>
    </row>
    <row r="4">
      <c r="A4" s="3" t="inlineStr">
        <is>
          <t>Pectin and lemon juice</t>
        </is>
      </c>
      <c r="B4" s="3" t="inlineStr">
        <is>
          <t>jar</t>
        </is>
      </c>
      <c r="C4" s="4" t="n">
        <v>1</v>
      </c>
      <c r="D4" s="5" t="n">
        <v>0.08</v>
      </c>
      <c r="E4" s="6">
        <f>IF(A4="","",ROUND(N(C4)*N(D4),4))</f>
        <v>0.08</v>
      </c>
    </row>
    <row r="5">
      <c r="A5" s="3" t="inlineStr">
        <is>
          <t>Jar and lid</t>
        </is>
      </c>
      <c r="B5" s="3" t="inlineStr">
        <is>
          <t>jar</t>
        </is>
      </c>
      <c r="C5" s="4" t="n">
        <v>1</v>
      </c>
      <c r="D5" s="5" t="n">
        <v>0.85</v>
      </c>
      <c r="E5" s="6">
        <f>IF(A5="","",ROUND(N(C5)*N(D5),4))</f>
        <v>0.85</v>
      </c>
    </row>
    <row r="6">
      <c r="A6" s="3" t="inlineStr">
        <is>
          <t>Label</t>
        </is>
      </c>
      <c r="B6" s="3" t="inlineStr">
        <is>
          <t>jar</t>
        </is>
      </c>
      <c r="C6" s="4" t="n">
        <v>1</v>
      </c>
      <c r="D6" s="5" t="n">
        <v>0.1</v>
      </c>
      <c r="E6" s="6">
        <f>IF(A6="","",ROUND(N(C6)*N(D6),4))</f>
        <v>0.1</v>
      </c>
    </row>
    <row r="7">
      <c r="A7" s="3" t="inlineStr">
        <is>
          <t>Labor</t>
        </is>
      </c>
      <c r="B7" s="3" t="inlineStr">
        <is>
          <t>hour</t>
        </is>
      </c>
      <c r="C7" s="4" t="n">
        <v>0.03333333333333333</v>
      </c>
      <c r="D7" s="5" t="n">
        <v>20</v>
      </c>
      <c r="E7" s="6">
        <f>IF(A7="","",ROUND(N(C7)*N(D7),4))</f>
        <v>0.6667</v>
      </c>
    </row>
    <row r="8">
      <c r="A8" s="3" t="n"/>
      <c r="B8" s="3" t="n"/>
      <c r="C8" s="4" t="n"/>
      <c r="D8" s="5" t="n"/>
      <c r="E8" s="6" t="str">
        <f>IF(A8="","",ROUND(N(C8)*N(D8),4))</f>
        <v/>
      </c>
    </row>
    <row r="9">
      <c r="A9" s="3" t="n"/>
      <c r="B9" s="3" t="n"/>
      <c r="C9" s="4" t="n"/>
      <c r="D9" s="5" t="n"/>
      <c r="E9" s="6" t="str">
        <f>IF(A9="","",ROUND(N(C9)*N(D9),4))</f>
        <v/>
      </c>
    </row>
    <row r="10">
      <c r="A10" s="3" t="n"/>
      <c r="B10" s="3" t="n"/>
      <c r="C10" s="4" t="n"/>
      <c r="D10" s="5" t="n"/>
      <c r="E10" s="6" t="str">
        <f>IF(A10="","",ROUND(N(C10)*N(D10),4))</f>
        <v/>
      </c>
    </row>
    <row r="11">
      <c r="A11" s="3" t="n"/>
      <c r="B11" s="3" t="n"/>
      <c r="C11" s="4" t="n"/>
      <c r="D11" s="5" t="n"/>
      <c r="E11" s="6" t="str">
        <f>IF(A11="","",ROUND(N(C11)*N(D11),4))</f>
        <v/>
      </c>
    </row>
    <row r="12">
      <c r="A12" s="3" t="n"/>
      <c r="B12" s="3" t="n"/>
      <c r="C12" s="4" t="n"/>
      <c r="D12" s="5" t="n"/>
      <c r="E12" s="6" t="str">
        <f>IF(A12="","",ROUND(N(C12)*N(D12),4))</f>
        <v/>
      </c>
    </row>
    <row r="13">
      <c r="A13" s="3" t="n"/>
      <c r="B13" s="3" t="n"/>
      <c r="C13" s="4" t="n"/>
      <c r="D13" s="5" t="n"/>
      <c r="E13" s="6" t="str">
        <f>IF(A13="","",ROUND(N(C13)*N(D13),4))</f>
        <v/>
      </c>
    </row>
    <row r="14">
      <c r="A14" s="3" t="n"/>
      <c r="B14" s="3" t="n"/>
      <c r="C14" s="4" t="n"/>
      <c r="D14" s="5" t="n"/>
      <c r="E14" s="6" t="str">
        <f>IF(A14="","",ROUND(N(C14)*N(D14),4))</f>
        <v/>
      </c>
    </row>
    <row r="15">
      <c r="A15" s="3" t="n"/>
      <c r="B15" s="3" t="n"/>
      <c r="C15" s="4" t="n"/>
      <c r="D15" s="5" t="n"/>
      <c r="E15" s="6" t="str">
        <f>IF(A15="","",ROUND(N(C15)*N(D15),4))</f>
        <v/>
      </c>
    </row>
    <row r="16">
      <c r="A16" s="3" t="n"/>
      <c r="B16" s="3" t="n"/>
      <c r="C16" s="4" t="n"/>
      <c r="D16" s="5" t="n"/>
      <c r="E16" s="6" t="str">
        <f>IF(A16="","",ROUND(N(C16)*N(D16),4))</f>
        <v/>
      </c>
    </row>
    <row r="17">
      <c r="A17" s="3" t="n"/>
      <c r="B17" s="3" t="n"/>
      <c r="C17" s="4" t="n"/>
      <c r="D17" s="5" t="n"/>
      <c r="E17" s="6" t="str">
        <f>IF(A17="","",ROUND(N(C17)*N(D17),4))</f>
        <v/>
      </c>
    </row>
    <row r="18">
      <c r="A18" s="3" t="n"/>
      <c r="B18" s="3" t="n"/>
      <c r="C18" s="4" t="n"/>
      <c r="D18" s="5" t="n"/>
      <c r="E18" s="6" t="str">
        <f>IF(A18="","",ROUND(N(C18)*N(D18),4))</f>
        <v/>
      </c>
    </row>
    <row r="19">
      <c r="A19" s="3" t="n"/>
      <c r="B19" s="3" t="n"/>
      <c r="C19" s="4" t="n"/>
      <c r="D19" s="5" t="n"/>
      <c r="E19" s="6" t="str">
        <f>IF(A19="","",ROUND(N(C19)*N(D19),4))</f>
        <v/>
      </c>
    </row>
    <row r="20">
      <c r="A20" s="3" t="n"/>
      <c r="B20" s="3" t="n"/>
      <c r="C20" s="4" t="n"/>
      <c r="D20" s="5" t="n"/>
      <c r="E20" s="6" t="str">
        <f>IF(A20="","",ROUND(N(C20)*N(D20),4))</f>
        <v/>
      </c>
    </row>
    <row r="21">
      <c r="A21" s="3" t="n"/>
      <c r="B21" s="3" t="n"/>
      <c r="C21" s="4" t="n"/>
      <c r="D21" s="5" t="n"/>
      <c r="E21" s="6" t="str">
        <f>IF(A21="","",ROUND(N(C21)*N(D21),4))</f>
        <v/>
      </c>
    </row>
    <row r="22">
      <c r="A22" s="3" t="n"/>
      <c r="B22" s="3" t="n"/>
      <c r="C22" s="4" t="n"/>
      <c r="D22" s="5" t="n"/>
      <c r="E22" s="6" t="str">
        <f>IF(A22="","",ROUND(N(C22)*N(D22),4))</f>
        <v/>
      </c>
    </row>
    <row r="23">
      <c r="A23" s="3" t="n"/>
      <c r="B23" s="3" t="n"/>
      <c r="C23" s="4" t="n"/>
      <c r="D23" s="5" t="n"/>
      <c r="E23" s="6" t="str">
        <f>IF(A23="","",ROUND(N(C23)*N(D23),4))</f>
        <v/>
      </c>
    </row>
    <row r="24">
      <c r="A24" s="3" t="n"/>
      <c r="B24" s="3" t="n"/>
      <c r="C24" s="4" t="n"/>
      <c r="D24" s="5" t="n"/>
      <c r="E24" s="6" t="str">
        <f>IF(A24="","",ROUND(N(C24)*N(D24),4))</f>
        <v/>
      </c>
    </row>
    <row r="25">
      <c r="A25" s="3" t="n"/>
      <c r="B25" s="3" t="n"/>
      <c r="C25" s="4" t="n"/>
      <c r="D25" s="5" t="n"/>
      <c r="E25" s="6" t="str">
        <f>IF(A25="","",ROUND(N(C25)*N(D25),4))</f>
        <v/>
      </c>
    </row>
    <row r="26">
      <c r="A26" s="3" t="n"/>
      <c r="B26" s="3" t="n"/>
      <c r="C26" s="4" t="n"/>
      <c r="D26" s="5" t="n"/>
      <c r="E26" s="6" t="str">
        <f>IF(A26="","",ROUND(N(C26)*N(D26),4))</f>
        <v/>
      </c>
    </row>
    <row r="27">
      <c r="A27" s="3" t="n"/>
      <c r="B27" s="3" t="n"/>
      <c r="C27" s="4" t="n"/>
      <c r="D27" s="5" t="n"/>
      <c r="E27" s="6" t="str">
        <f>IF(A27="","",ROUND(N(C27)*N(D27),4))</f>
        <v/>
      </c>
    </row>
    <row r="28">
      <c r="A28" s="3" t="n"/>
      <c r="B28" s="3" t="n"/>
      <c r="C28" s="4" t="n"/>
      <c r="D28" s="5" t="n"/>
      <c r="E28" s="6" t="str">
        <f>IF(A28="","",ROUND(N(C28)*N(D28),4))</f>
        <v/>
      </c>
    </row>
    <row r="29">
      <c r="A29" s="3" t="n"/>
      <c r="B29" s="3" t="n"/>
      <c r="C29" s="4" t="n"/>
      <c r="D29" s="5" t="n"/>
      <c r="E29" s="6" t="str">
        <f>IF(A29="","",ROUND(N(C29)*N(D29),4))</f>
        <v/>
      </c>
    </row>
    <row r="30">
      <c r="A30" s="3" t="n"/>
      <c r="B30" s="3" t="n"/>
      <c r="C30" s="4" t="n"/>
      <c r="D30" s="5" t="n"/>
      <c r="E30" s="6" t="str">
        <f>IF(A30="","",ROUND(N(C30)*N(D30),4))</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30"/>
  <sheetViews>
    <sheetView tabSelected="0" workbookViewId="0">
      <pane ySplit="1" topLeftCell="A2" activePane="bottomLeft" state="frozen"/>
      <selection pane="bottomLeft" activeCell="A1" sqref="A1"/>
    </sheetView>
  </sheetViews>
  <sheetFormatPr baseColWidth="8" defaultRowHeight="15"/>
  <cols>
    <col width="26" customWidth="1" min="1" max="1"/>
    <col width="12" customWidth="1" min="2" max="2"/>
    <col width="11" customWidth="1" min="3" max="3"/>
    <col width="10" customWidth="1" min="4" max="4"/>
    <col width="11" customWidth="1" min="5" max="5"/>
    <col width="11" customWidth="1" min="6" max="6"/>
    <col width="11" customWidth="1" min="7" max="7"/>
    <col width="11" customWidth="1" min="8" max="8"/>
    <col width="11" customWidth="1" min="9" max="9"/>
    <col width="44" customWidth="1" min="10" max="10"/>
    <col width="22" customWidth="1" min="11" max="11"/>
  </cols>
  <sheetData>
    <row r="1" ht="45" customHeight="1">
      <c r="A1" s="1" t="inlineStr">
        <is>
          <t>Input</t>
        </is>
      </c>
      <c r="B1" s="1" t="inlineStr">
        <is>
          <t>Standard quantity for the batch</t>
        </is>
      </c>
      <c r="C1" s="1" t="inlineStr">
        <is>
          <t>Actual quantity</t>
        </is>
      </c>
      <c r="D1" s="1" t="inlineStr">
        <is>
          <t>Actual price</t>
        </is>
      </c>
      <c r="E1" s="1" t="inlineStr">
        <is>
          <t>Standard cost</t>
        </is>
      </c>
      <c r="F1" s="1" t="inlineStr">
        <is>
          <t>Actual cost</t>
        </is>
      </c>
      <c r="G1" s="1" t="inlineStr">
        <is>
          <t>Price variance</t>
        </is>
      </c>
      <c r="H1" s="1" t="inlineStr">
        <is>
          <t>Usage variance</t>
        </is>
      </c>
      <c r="I1" s="1" t="inlineStr">
        <is>
          <t>Total variance</t>
        </is>
      </c>
      <c r="K1" s="2" t="inlineStr">
        <is>
          <t>Jars made</t>
        </is>
      </c>
    </row>
    <row r="2">
      <c r="A2" t="str">
        <f>IF('Standard cost card'!A2="","",'Standard cost card'!A2)</f>
        <v>Tart cherries, pitted</v>
      </c>
      <c r="B2" s="8">
        <f>IF(A2="","",ROUND(N('Standard cost card'!C2)*$K$2,2))</f>
        <v>90</v>
      </c>
      <c r="C2" s="9" t="n">
        <v>98</v>
      </c>
      <c r="D2" s="10" t="n">
        <v>2.45</v>
      </c>
      <c r="E2" s="11">
        <f>IF(A2="","",ROUND(N(B2)*N('Standard cost card'!D2),2))</f>
        <v>198</v>
      </c>
      <c r="F2" s="11">
        <f>IF(A2="","",ROUND(N(C2)*N(D2),2))</f>
        <v>240.1</v>
      </c>
      <c r="G2" s="11">
        <f>IF(A2="","",ROUND((N(D2)-N('Standard cost card'!D2))*N(C2),2))</f>
        <v>24.5</v>
      </c>
      <c r="H2" s="11">
        <f>IF(A2="","",ROUND((N(C2)-N(B2))*N('Standard cost card'!D2),2))</f>
        <v>17.6</v>
      </c>
      <c r="I2" s="11">
        <f>IF(A2="","",G2+H2)</f>
        <v>42.1</v>
      </c>
      <c r="K2" s="3" t="n">
        <v>200</v>
      </c>
    </row>
    <row r="3">
      <c r="A3" t="str">
        <f>IF('Standard cost card'!A3="","",'Standard cost card'!A3)</f>
        <v>Sugar</v>
      </c>
      <c r="B3" s="8">
        <f>IF(A3="","",ROUND(N('Standard cost card'!C3)*$K$2,2))</f>
        <v>60</v>
      </c>
      <c r="C3" s="9" t="n">
        <v>60</v>
      </c>
      <c r="D3" s="10" t="n">
        <v>0.8</v>
      </c>
      <c r="E3" s="11">
        <f>IF(A3="","",ROUND(N(B3)*N('Standard cost card'!D3),2))</f>
        <v>48</v>
      </c>
      <c r="F3" s="11">
        <f>IF(A3="","",ROUND(N(C3)*N(D3),2))</f>
        <v>48</v>
      </c>
      <c r="G3" s="11">
        <f>IF(A3="","",ROUND((N(D3)-N('Standard cost card'!D3))*N(C3),2))</f>
        <v>0</v>
      </c>
      <c r="H3" s="11">
        <f>IF(A3="","",ROUND((N(C3)-N(B3))*N('Standard cost card'!D3),2))</f>
        <v>0</v>
      </c>
      <c r="I3" s="11">
        <f>IF(A3="","",G3+H3)</f>
        <v>0</v>
      </c>
    </row>
    <row r="4">
      <c r="A4" t="str">
        <f>IF('Standard cost card'!A4="","",'Standard cost card'!A4)</f>
        <v>Pectin and lemon juice</v>
      </c>
      <c r="B4" s="8">
        <f>IF(A4="","",ROUND(N('Standard cost card'!C4)*$K$2,2))</f>
        <v>200</v>
      </c>
      <c r="C4" s="9" t="n">
        <v>200</v>
      </c>
      <c r="D4" s="10" t="n">
        <v>0.08</v>
      </c>
      <c r="E4" s="11">
        <f>IF(A4="","",ROUND(N(B4)*N('Standard cost card'!D4),2))</f>
        <v>16</v>
      </c>
      <c r="F4" s="11">
        <f>IF(A4="","",ROUND(N(C4)*N(D4),2))</f>
        <v>16</v>
      </c>
      <c r="G4" s="11">
        <f>IF(A4="","",ROUND((N(D4)-N('Standard cost card'!D4))*N(C4),2))</f>
        <v>0</v>
      </c>
      <c r="H4" s="11">
        <f>IF(A4="","",ROUND((N(C4)-N(B4))*N('Standard cost card'!D4),2))</f>
        <v>0</v>
      </c>
      <c r="I4" s="11">
        <f>IF(A4="","",G4+H4)</f>
        <v>0</v>
      </c>
      <c r="J4" t="inlineStr">
        <is>
          <t>Standard cost of the batch</t>
        </is>
      </c>
      <c r="K4" s="11">
        <f>SUM(E2:E30)</f>
        <v>585.4</v>
      </c>
    </row>
    <row r="5">
      <c r="A5" t="str">
        <f>IF('Standard cost card'!A5="","",'Standard cost card'!A5)</f>
        <v>Jar and lid</v>
      </c>
      <c r="B5" s="8">
        <f>IF(A5="","",ROUND(N('Standard cost card'!C5)*$K$2,2))</f>
        <v>200</v>
      </c>
      <c r="C5" s="9" t="n">
        <v>204</v>
      </c>
      <c r="D5" s="10" t="n">
        <v>0.85</v>
      </c>
      <c r="E5" s="11">
        <f>IF(A5="","",ROUND(N(B5)*N('Standard cost card'!D5),2))</f>
        <v>170</v>
      </c>
      <c r="F5" s="11">
        <f>IF(A5="","",ROUND(N(C5)*N(D5),2))</f>
        <v>173.4</v>
      </c>
      <c r="G5" s="11">
        <f>IF(A5="","",ROUND((N(D5)-N('Standard cost card'!D5))*N(C5),2))</f>
        <v>0</v>
      </c>
      <c r="H5" s="11">
        <f>IF(A5="","",ROUND((N(C5)-N(B5))*N('Standard cost card'!D5),2))</f>
        <v>3.4</v>
      </c>
      <c r="I5" s="11">
        <f>IF(A5="","",G5+H5)</f>
        <v>3.4</v>
      </c>
      <c r="J5" t="inlineStr">
        <is>
          <t>Actual cost of the batch</t>
        </is>
      </c>
      <c r="K5" s="11">
        <f>SUM(F2:F30)</f>
        <v>647.5</v>
      </c>
    </row>
    <row r="6">
      <c r="A6" t="str">
        <f>IF('Standard cost card'!A6="","",'Standard cost card'!A6)</f>
        <v>Label</v>
      </c>
      <c r="B6" s="8">
        <f>IF(A6="","",ROUND(N('Standard cost card'!C6)*$K$2,2))</f>
        <v>200</v>
      </c>
      <c r="C6" s="9" t="n">
        <v>200</v>
      </c>
      <c r="D6" s="10" t="n">
        <v>0.1</v>
      </c>
      <c r="E6" s="11">
        <f>IF(A6="","",ROUND(N(B6)*N('Standard cost card'!D6),2))</f>
        <v>20</v>
      </c>
      <c r="F6" s="11">
        <f>IF(A6="","",ROUND(N(C6)*N(D6),2))</f>
        <v>20</v>
      </c>
      <c r="G6" s="11">
        <f>IF(A6="","",ROUND((N(D6)-N('Standard cost card'!D6))*N(C6),2))</f>
        <v>0</v>
      </c>
      <c r="H6" s="11">
        <f>IF(A6="","",ROUND((N(C6)-N(B6))*N('Standard cost card'!D6),2))</f>
        <v>0</v>
      </c>
      <c r="I6" s="11">
        <f>IF(A6="","",G6+H6)</f>
        <v>0</v>
      </c>
      <c r="J6" t="inlineStr">
        <is>
          <t>Price variance</t>
        </is>
      </c>
      <c r="K6" s="11">
        <f>SUM(G2:G30)</f>
        <v>24.5</v>
      </c>
    </row>
    <row r="7">
      <c r="A7" t="str">
        <f>IF('Standard cost card'!A7="","",'Standard cost card'!A7)</f>
        <v>Labor</v>
      </c>
      <c r="B7" s="8">
        <f>IF(A7="","",ROUND(N('Standard cost card'!C7)*$K$2,2))</f>
        <v>6.67</v>
      </c>
      <c r="C7" s="9" t="n">
        <v>7.5</v>
      </c>
      <c r="D7" s="10" t="n">
        <v>20</v>
      </c>
      <c r="E7" s="11">
        <f>IF(A7="","",ROUND(N(B7)*N('Standard cost card'!D7),2))</f>
        <v>133.4</v>
      </c>
      <c r="F7" s="11">
        <f>IF(A7="","",ROUND(N(C7)*N(D7),2))</f>
        <v>150</v>
      </c>
      <c r="G7" s="11">
        <f>IF(A7="","",ROUND((N(D7)-N('Standard cost card'!D7))*N(C7),2))</f>
        <v>0</v>
      </c>
      <c r="H7" s="11">
        <f>IF(A7="","",ROUND((N(C7)-N(B7))*N('Standard cost card'!D7),2))</f>
        <v>16.6</v>
      </c>
      <c r="I7" s="11">
        <f>IF(A7="","",G7+H7)</f>
        <v>16.6</v>
      </c>
      <c r="J7" t="inlineStr">
        <is>
          <t>Usage variance</t>
        </is>
      </c>
      <c r="K7" s="11">
        <f>SUM(H2:H30)</f>
        <v>37.6</v>
      </c>
    </row>
    <row r="8" ht="30" customHeight="1">
      <c r="A8" s="12" t="str">
        <f>IF('Standard cost card'!A8="","",'Standard cost card'!A8)</f>
        <v/>
      </c>
      <c r="B8" s="13" t="str">
        <f>IF(A8="","",ROUND(N('Standard cost card'!C8)*$K$2,2))</f>
        <v/>
      </c>
      <c r="C8" s="9" t="n"/>
      <c r="D8" s="10" t="n"/>
      <c r="E8" s="14" t="str">
        <f>IF(A8="","",ROUND(N(B8)*N('Standard cost card'!D8),2))</f>
        <v/>
      </c>
      <c r="F8" s="14" t="str">
        <f>IF(A8="","",ROUND(N(C8)*N(D8),2))</f>
        <v/>
      </c>
      <c r="G8" s="14" t="str">
        <f>IF(A8="","",ROUND((N(D8)-N('Standard cost card'!D8))*N(C8),2))</f>
        <v/>
      </c>
      <c r="H8" s="14" t="str">
        <f>IF(A8="","",ROUND((N(C8)-N(B8))*N('Standard cost card'!D8),2))</f>
        <v/>
      </c>
      <c r="I8" s="14" t="str">
        <f>IF(A8="","",G8+H8)</f>
        <v/>
      </c>
      <c r="J8" s="15" t="inlineStr">
        <is>
          <t>Total variance (positive costs more than standard)</t>
        </is>
      </c>
      <c r="K8" s="14">
        <f>SUM(I2:I30)</f>
        <v>62.1</v>
      </c>
    </row>
    <row r="9">
      <c r="A9" t="str">
        <f>IF('Standard cost card'!A9="","",'Standard cost card'!A9)</f>
        <v/>
      </c>
      <c r="B9" s="8" t="str">
        <f>IF(A9="","",ROUND(N('Standard cost card'!C9)*$K$2,2))</f>
        <v/>
      </c>
      <c r="C9" s="9" t="n"/>
      <c r="D9" s="10" t="n"/>
      <c r="E9" s="11" t="str">
        <f>IF(A9="","",ROUND(N(B9)*N('Standard cost card'!D9),2))</f>
        <v/>
      </c>
      <c r="F9" s="11" t="str">
        <f>IF(A9="","",ROUND(N(C9)*N(D9),2))</f>
        <v/>
      </c>
      <c r="G9" s="11" t="str">
        <f>IF(A9="","",ROUND((N(D9)-N('Standard cost card'!D9))*N(C9),2))</f>
        <v/>
      </c>
      <c r="H9" s="11" t="str">
        <f>IF(A9="","",ROUND((N(C9)-N(B9))*N('Standard cost card'!D9),2))</f>
        <v/>
      </c>
      <c r="I9" s="11" t="str">
        <f>IF(A9="","",G9+H9)</f>
        <v/>
      </c>
      <c r="J9" t="inlineStr">
        <is>
          <t>Standard cost a jar</t>
        </is>
      </c>
      <c r="K9" s="11">
        <f>IF(N(K2)=0,"",K4/K2)</f>
        <v>2.927</v>
      </c>
    </row>
    <row r="10">
      <c r="A10" t="str">
        <f>IF('Standard cost card'!A10="","",'Standard cost card'!A10)</f>
        <v/>
      </c>
      <c r="B10" s="8" t="str">
        <f>IF(A10="","",ROUND(N('Standard cost card'!C10)*$K$2,2))</f>
        <v/>
      </c>
      <c r="C10" s="9" t="n"/>
      <c r="D10" s="10" t="n"/>
      <c r="E10" s="11" t="str">
        <f>IF(A10="","",ROUND(N(B10)*N('Standard cost card'!D10),2))</f>
        <v/>
      </c>
      <c r="F10" s="11" t="str">
        <f>IF(A10="","",ROUND(N(C10)*N(D10),2))</f>
        <v/>
      </c>
      <c r="G10" s="11" t="str">
        <f>IF(A10="","",ROUND((N(D10)-N('Standard cost card'!D10))*N(C10),2))</f>
        <v/>
      </c>
      <c r="H10" s="11" t="str">
        <f>IF(A10="","",ROUND((N(C10)-N(B10))*N('Standard cost card'!D10),2))</f>
        <v/>
      </c>
      <c r="I10" s="11" t="str">
        <f>IF(A10="","",G10+H10)</f>
        <v/>
      </c>
      <c r="J10" t="inlineStr">
        <is>
          <t>Actual cost a jar</t>
        </is>
      </c>
      <c r="K10" s="11">
        <f>IF(N(K2)=0,"",K5/K2)</f>
        <v>3.2375</v>
      </c>
    </row>
    <row r="11">
      <c r="A11" t="str">
        <f>IF('Standard cost card'!A11="","",'Standard cost card'!A11)</f>
        <v/>
      </c>
      <c r="B11" s="8" t="str">
        <f>IF(A11="","",ROUND(N('Standard cost card'!C11)*$K$2,2))</f>
        <v/>
      </c>
      <c r="C11" s="9" t="n"/>
      <c r="D11" s="10" t="n"/>
      <c r="E11" s="11" t="str">
        <f>IF(A11="","",ROUND(N(B11)*N('Standard cost card'!D11),2))</f>
        <v/>
      </c>
      <c r="F11" s="11" t="str">
        <f>IF(A11="","",ROUND(N(C11)*N(D11),2))</f>
        <v/>
      </c>
      <c r="G11" s="11" t="str">
        <f>IF(A11="","",ROUND((N(D11)-N('Standard cost card'!D11))*N(C11),2))</f>
        <v/>
      </c>
      <c r="H11" s="11" t="str">
        <f>IF(A11="","",ROUND((N(C11)-N(B11))*N('Standard cost card'!D11),2))</f>
        <v/>
      </c>
      <c r="I11" s="11" t="str">
        <f>IF(A11="","",G11+H11)</f>
        <v/>
      </c>
    </row>
    <row r="12">
      <c r="A12" t="str">
        <f>IF('Standard cost card'!A12="","",'Standard cost card'!A12)</f>
        <v/>
      </c>
      <c r="B12" s="8" t="str">
        <f>IF(A12="","",ROUND(N('Standard cost card'!C12)*$K$2,2))</f>
        <v/>
      </c>
      <c r="C12" s="9" t="n"/>
      <c r="D12" s="10" t="n"/>
      <c r="E12" s="11" t="str">
        <f>IF(A12="","",ROUND(N(B12)*N('Standard cost card'!D12),2))</f>
        <v/>
      </c>
      <c r="F12" s="11" t="str">
        <f>IF(A12="","",ROUND(N(C12)*N(D12),2))</f>
        <v/>
      </c>
      <c r="G12" s="11" t="str">
        <f>IF(A12="","",ROUND((N(D12)-N('Standard cost card'!D12))*N(C12),2))</f>
        <v/>
      </c>
      <c r="H12" s="11" t="str">
        <f>IF(A12="","",ROUND((N(C12)-N(B12))*N('Standard cost card'!D12),2))</f>
        <v/>
      </c>
      <c r="I12" s="11" t="str">
        <f>IF(A12="","",G12+H12)</f>
        <v/>
      </c>
    </row>
    <row r="13">
      <c r="A13" t="str">
        <f>IF('Standard cost card'!A13="","",'Standard cost card'!A13)</f>
        <v/>
      </c>
      <c r="B13" s="8" t="str">
        <f>IF(A13="","",ROUND(N('Standard cost card'!C13)*$K$2,2))</f>
        <v/>
      </c>
      <c r="C13" s="9" t="n"/>
      <c r="D13" s="10" t="n"/>
      <c r="E13" s="11" t="str">
        <f>IF(A13="","",ROUND(N(B13)*N('Standard cost card'!D13),2))</f>
        <v/>
      </c>
      <c r="F13" s="11" t="str">
        <f>IF(A13="","",ROUND(N(C13)*N(D13),2))</f>
        <v/>
      </c>
      <c r="G13" s="11" t="str">
        <f>IF(A13="","",ROUND((N(D13)-N('Standard cost card'!D13))*N(C13),2))</f>
        <v/>
      </c>
      <c r="H13" s="11" t="str">
        <f>IF(A13="","",ROUND((N(C13)-N(B13))*N('Standard cost card'!D13),2))</f>
        <v/>
      </c>
      <c r="I13" s="11" t="str">
        <f>IF(A13="","",G13+H13)</f>
        <v/>
      </c>
    </row>
    <row r="14">
      <c r="A14" t="str">
        <f>IF('Standard cost card'!A14="","",'Standard cost card'!A14)</f>
        <v/>
      </c>
      <c r="B14" s="8" t="str">
        <f>IF(A14="","",ROUND(N('Standard cost card'!C14)*$K$2,2))</f>
        <v/>
      </c>
      <c r="C14" s="9" t="n"/>
      <c r="D14" s="10" t="n"/>
      <c r="E14" s="11" t="str">
        <f>IF(A14="","",ROUND(N(B14)*N('Standard cost card'!D14),2))</f>
        <v/>
      </c>
      <c r="F14" s="11" t="str">
        <f>IF(A14="","",ROUND(N(C14)*N(D14),2))</f>
        <v/>
      </c>
      <c r="G14" s="11" t="str">
        <f>IF(A14="","",ROUND((N(D14)-N('Standard cost card'!D14))*N(C14),2))</f>
        <v/>
      </c>
      <c r="H14" s="11" t="str">
        <f>IF(A14="","",ROUND((N(C14)-N(B14))*N('Standard cost card'!D14),2))</f>
        <v/>
      </c>
      <c r="I14" s="11" t="str">
        <f>IF(A14="","",G14+H14)</f>
        <v/>
      </c>
    </row>
    <row r="15">
      <c r="A15" t="str">
        <f>IF('Standard cost card'!A15="","",'Standard cost card'!A15)</f>
        <v/>
      </c>
      <c r="B15" s="8" t="str">
        <f>IF(A15="","",ROUND(N('Standard cost card'!C15)*$K$2,2))</f>
        <v/>
      </c>
      <c r="C15" s="9" t="n"/>
      <c r="D15" s="10" t="n"/>
      <c r="E15" s="11" t="str">
        <f>IF(A15="","",ROUND(N(B15)*N('Standard cost card'!D15),2))</f>
        <v/>
      </c>
      <c r="F15" s="11" t="str">
        <f>IF(A15="","",ROUND(N(C15)*N(D15),2))</f>
        <v/>
      </c>
      <c r="G15" s="11" t="str">
        <f>IF(A15="","",ROUND((N(D15)-N('Standard cost card'!D15))*N(C15),2))</f>
        <v/>
      </c>
      <c r="H15" s="11" t="str">
        <f>IF(A15="","",ROUND((N(C15)-N(B15))*N('Standard cost card'!D15),2))</f>
        <v/>
      </c>
      <c r="I15" s="11" t="str">
        <f>IF(A15="","",G15+H15)</f>
        <v/>
      </c>
    </row>
    <row r="16">
      <c r="A16" t="str">
        <f>IF('Standard cost card'!A16="","",'Standard cost card'!A16)</f>
        <v/>
      </c>
      <c r="B16" s="8" t="str">
        <f>IF(A16="","",ROUND(N('Standard cost card'!C16)*$K$2,2))</f>
        <v/>
      </c>
      <c r="C16" s="9" t="n"/>
      <c r="D16" s="10" t="n"/>
      <c r="E16" s="11" t="str">
        <f>IF(A16="","",ROUND(N(B16)*N('Standard cost card'!D16),2))</f>
        <v/>
      </c>
      <c r="F16" s="11" t="str">
        <f>IF(A16="","",ROUND(N(C16)*N(D16),2))</f>
        <v/>
      </c>
      <c r="G16" s="11" t="str">
        <f>IF(A16="","",ROUND((N(D16)-N('Standard cost card'!D16))*N(C16),2))</f>
        <v/>
      </c>
      <c r="H16" s="11" t="str">
        <f>IF(A16="","",ROUND((N(C16)-N(B16))*N('Standard cost card'!D16),2))</f>
        <v/>
      </c>
      <c r="I16" s="11" t="str">
        <f>IF(A16="","",G16+H16)</f>
        <v/>
      </c>
    </row>
    <row r="17">
      <c r="A17" t="str">
        <f>IF('Standard cost card'!A17="","",'Standard cost card'!A17)</f>
        <v/>
      </c>
      <c r="B17" s="8" t="str">
        <f>IF(A17="","",ROUND(N('Standard cost card'!C17)*$K$2,2))</f>
        <v/>
      </c>
      <c r="C17" s="9" t="n"/>
      <c r="D17" s="10" t="n"/>
      <c r="E17" s="11" t="str">
        <f>IF(A17="","",ROUND(N(B17)*N('Standard cost card'!D17),2))</f>
        <v/>
      </c>
      <c r="F17" s="11" t="str">
        <f>IF(A17="","",ROUND(N(C17)*N(D17),2))</f>
        <v/>
      </c>
      <c r="G17" s="11" t="str">
        <f>IF(A17="","",ROUND((N(D17)-N('Standard cost card'!D17))*N(C17),2))</f>
        <v/>
      </c>
      <c r="H17" s="11" t="str">
        <f>IF(A17="","",ROUND((N(C17)-N(B17))*N('Standard cost card'!D17),2))</f>
        <v/>
      </c>
      <c r="I17" s="11" t="str">
        <f>IF(A17="","",G17+H17)</f>
        <v/>
      </c>
    </row>
    <row r="18">
      <c r="A18" t="str">
        <f>IF('Standard cost card'!A18="","",'Standard cost card'!A18)</f>
        <v/>
      </c>
      <c r="B18" s="8" t="str">
        <f>IF(A18="","",ROUND(N('Standard cost card'!C18)*$K$2,2))</f>
        <v/>
      </c>
      <c r="C18" s="9" t="n"/>
      <c r="D18" s="10" t="n"/>
      <c r="E18" s="11" t="str">
        <f>IF(A18="","",ROUND(N(B18)*N('Standard cost card'!D18),2))</f>
        <v/>
      </c>
      <c r="F18" s="11" t="str">
        <f>IF(A18="","",ROUND(N(C18)*N(D18),2))</f>
        <v/>
      </c>
      <c r="G18" s="11" t="str">
        <f>IF(A18="","",ROUND((N(D18)-N('Standard cost card'!D18))*N(C18),2))</f>
        <v/>
      </c>
      <c r="H18" s="11" t="str">
        <f>IF(A18="","",ROUND((N(C18)-N(B18))*N('Standard cost card'!D18),2))</f>
        <v/>
      </c>
      <c r="I18" s="11" t="str">
        <f>IF(A18="","",G18+H18)</f>
        <v/>
      </c>
    </row>
    <row r="19">
      <c r="A19" t="str">
        <f>IF('Standard cost card'!A19="","",'Standard cost card'!A19)</f>
        <v/>
      </c>
      <c r="B19" s="8" t="str">
        <f>IF(A19="","",ROUND(N('Standard cost card'!C19)*$K$2,2))</f>
        <v/>
      </c>
      <c r="C19" s="9" t="n"/>
      <c r="D19" s="10" t="n"/>
      <c r="E19" s="11" t="str">
        <f>IF(A19="","",ROUND(N(B19)*N('Standard cost card'!D19),2))</f>
        <v/>
      </c>
      <c r="F19" s="11" t="str">
        <f>IF(A19="","",ROUND(N(C19)*N(D19),2))</f>
        <v/>
      </c>
      <c r="G19" s="11" t="str">
        <f>IF(A19="","",ROUND((N(D19)-N('Standard cost card'!D19))*N(C19),2))</f>
        <v/>
      </c>
      <c r="H19" s="11" t="str">
        <f>IF(A19="","",ROUND((N(C19)-N(B19))*N('Standard cost card'!D19),2))</f>
        <v/>
      </c>
      <c r="I19" s="11" t="str">
        <f>IF(A19="","",G19+H19)</f>
        <v/>
      </c>
    </row>
    <row r="20">
      <c r="A20" t="str">
        <f>IF('Standard cost card'!A20="","",'Standard cost card'!A20)</f>
        <v/>
      </c>
      <c r="B20" s="8" t="str">
        <f>IF(A20="","",ROUND(N('Standard cost card'!C20)*$K$2,2))</f>
        <v/>
      </c>
      <c r="C20" s="9" t="n"/>
      <c r="D20" s="10" t="n"/>
      <c r="E20" s="11" t="str">
        <f>IF(A20="","",ROUND(N(B20)*N('Standard cost card'!D20),2))</f>
        <v/>
      </c>
      <c r="F20" s="11" t="str">
        <f>IF(A20="","",ROUND(N(C20)*N(D20),2))</f>
        <v/>
      </c>
      <c r="G20" s="11" t="str">
        <f>IF(A20="","",ROUND((N(D20)-N('Standard cost card'!D20))*N(C20),2))</f>
        <v/>
      </c>
      <c r="H20" s="11" t="str">
        <f>IF(A20="","",ROUND((N(C20)-N(B20))*N('Standard cost card'!D20),2))</f>
        <v/>
      </c>
      <c r="I20" s="11" t="str">
        <f>IF(A20="","",G20+H20)</f>
        <v/>
      </c>
    </row>
    <row r="21">
      <c r="A21" t="str">
        <f>IF('Standard cost card'!A21="","",'Standard cost card'!A21)</f>
        <v/>
      </c>
      <c r="B21" s="8" t="str">
        <f>IF(A21="","",ROUND(N('Standard cost card'!C21)*$K$2,2))</f>
        <v/>
      </c>
      <c r="C21" s="9" t="n"/>
      <c r="D21" s="10" t="n"/>
      <c r="E21" s="11" t="str">
        <f>IF(A21="","",ROUND(N(B21)*N('Standard cost card'!D21),2))</f>
        <v/>
      </c>
      <c r="F21" s="11" t="str">
        <f>IF(A21="","",ROUND(N(C21)*N(D21),2))</f>
        <v/>
      </c>
      <c r="G21" s="11" t="str">
        <f>IF(A21="","",ROUND((N(D21)-N('Standard cost card'!D21))*N(C21),2))</f>
        <v/>
      </c>
      <c r="H21" s="11" t="str">
        <f>IF(A21="","",ROUND((N(C21)-N(B21))*N('Standard cost card'!D21),2))</f>
        <v/>
      </c>
      <c r="I21" s="11" t="str">
        <f>IF(A21="","",G21+H21)</f>
        <v/>
      </c>
    </row>
    <row r="22">
      <c r="A22" t="str">
        <f>IF('Standard cost card'!A22="","",'Standard cost card'!A22)</f>
        <v/>
      </c>
      <c r="B22" s="8" t="str">
        <f>IF(A22="","",ROUND(N('Standard cost card'!C22)*$K$2,2))</f>
        <v/>
      </c>
      <c r="C22" s="9" t="n"/>
      <c r="D22" s="10" t="n"/>
      <c r="E22" s="11" t="str">
        <f>IF(A22="","",ROUND(N(B22)*N('Standard cost card'!D22),2))</f>
        <v/>
      </c>
      <c r="F22" s="11" t="str">
        <f>IF(A22="","",ROUND(N(C22)*N(D22),2))</f>
        <v/>
      </c>
      <c r="G22" s="11" t="str">
        <f>IF(A22="","",ROUND((N(D22)-N('Standard cost card'!D22))*N(C22),2))</f>
        <v/>
      </c>
      <c r="H22" s="11" t="str">
        <f>IF(A22="","",ROUND((N(C22)-N(B22))*N('Standard cost card'!D22),2))</f>
        <v/>
      </c>
      <c r="I22" s="11" t="str">
        <f>IF(A22="","",G22+H22)</f>
        <v/>
      </c>
    </row>
    <row r="23">
      <c r="A23" t="str">
        <f>IF('Standard cost card'!A23="","",'Standard cost card'!A23)</f>
        <v/>
      </c>
      <c r="B23" s="8" t="str">
        <f>IF(A23="","",ROUND(N('Standard cost card'!C23)*$K$2,2))</f>
        <v/>
      </c>
      <c r="C23" s="9" t="n"/>
      <c r="D23" s="10" t="n"/>
      <c r="E23" s="11" t="str">
        <f>IF(A23="","",ROUND(N(B23)*N('Standard cost card'!D23),2))</f>
        <v/>
      </c>
      <c r="F23" s="11" t="str">
        <f>IF(A23="","",ROUND(N(C23)*N(D23),2))</f>
        <v/>
      </c>
      <c r="G23" s="11" t="str">
        <f>IF(A23="","",ROUND((N(D23)-N('Standard cost card'!D23))*N(C23),2))</f>
        <v/>
      </c>
      <c r="H23" s="11" t="str">
        <f>IF(A23="","",ROUND((N(C23)-N(B23))*N('Standard cost card'!D23),2))</f>
        <v/>
      </c>
      <c r="I23" s="11" t="str">
        <f>IF(A23="","",G23+H23)</f>
        <v/>
      </c>
    </row>
    <row r="24">
      <c r="A24" t="str">
        <f>IF('Standard cost card'!A24="","",'Standard cost card'!A24)</f>
        <v/>
      </c>
      <c r="B24" s="8" t="str">
        <f>IF(A24="","",ROUND(N('Standard cost card'!C24)*$K$2,2))</f>
        <v/>
      </c>
      <c r="C24" s="9" t="n"/>
      <c r="D24" s="10" t="n"/>
      <c r="E24" s="11" t="str">
        <f>IF(A24="","",ROUND(N(B24)*N('Standard cost card'!D24),2))</f>
        <v/>
      </c>
      <c r="F24" s="11" t="str">
        <f>IF(A24="","",ROUND(N(C24)*N(D24),2))</f>
        <v/>
      </c>
      <c r="G24" s="11" t="str">
        <f>IF(A24="","",ROUND((N(D24)-N('Standard cost card'!D24))*N(C24),2))</f>
        <v/>
      </c>
      <c r="H24" s="11" t="str">
        <f>IF(A24="","",ROUND((N(C24)-N(B24))*N('Standard cost card'!D24),2))</f>
        <v/>
      </c>
      <c r="I24" s="11" t="str">
        <f>IF(A24="","",G24+H24)</f>
        <v/>
      </c>
    </row>
    <row r="25">
      <c r="A25" t="str">
        <f>IF('Standard cost card'!A25="","",'Standard cost card'!A25)</f>
        <v/>
      </c>
      <c r="B25" s="8" t="str">
        <f>IF(A25="","",ROUND(N('Standard cost card'!C25)*$K$2,2))</f>
        <v/>
      </c>
      <c r="C25" s="9" t="n"/>
      <c r="D25" s="10" t="n"/>
      <c r="E25" s="11" t="str">
        <f>IF(A25="","",ROUND(N(B25)*N('Standard cost card'!D25),2))</f>
        <v/>
      </c>
      <c r="F25" s="11" t="str">
        <f>IF(A25="","",ROUND(N(C25)*N(D25),2))</f>
        <v/>
      </c>
      <c r="G25" s="11" t="str">
        <f>IF(A25="","",ROUND((N(D25)-N('Standard cost card'!D25))*N(C25),2))</f>
        <v/>
      </c>
      <c r="H25" s="11" t="str">
        <f>IF(A25="","",ROUND((N(C25)-N(B25))*N('Standard cost card'!D25),2))</f>
        <v/>
      </c>
      <c r="I25" s="11" t="str">
        <f>IF(A25="","",G25+H25)</f>
        <v/>
      </c>
    </row>
    <row r="26">
      <c r="A26" t="str">
        <f>IF('Standard cost card'!A26="","",'Standard cost card'!A26)</f>
        <v/>
      </c>
      <c r="B26" s="8" t="str">
        <f>IF(A26="","",ROUND(N('Standard cost card'!C26)*$K$2,2))</f>
        <v/>
      </c>
      <c r="C26" s="9" t="n"/>
      <c r="D26" s="10" t="n"/>
      <c r="E26" s="11" t="str">
        <f>IF(A26="","",ROUND(N(B26)*N('Standard cost card'!D26),2))</f>
        <v/>
      </c>
      <c r="F26" s="11" t="str">
        <f>IF(A26="","",ROUND(N(C26)*N(D26),2))</f>
        <v/>
      </c>
      <c r="G26" s="11" t="str">
        <f>IF(A26="","",ROUND((N(D26)-N('Standard cost card'!D26))*N(C26),2))</f>
        <v/>
      </c>
      <c r="H26" s="11" t="str">
        <f>IF(A26="","",ROUND((N(C26)-N(B26))*N('Standard cost card'!D26),2))</f>
        <v/>
      </c>
      <c r="I26" s="11" t="str">
        <f>IF(A26="","",G26+H26)</f>
        <v/>
      </c>
    </row>
    <row r="27">
      <c r="A27" t="str">
        <f>IF('Standard cost card'!A27="","",'Standard cost card'!A27)</f>
        <v/>
      </c>
      <c r="B27" s="8" t="str">
        <f>IF(A27="","",ROUND(N('Standard cost card'!C27)*$K$2,2))</f>
        <v/>
      </c>
      <c r="C27" s="9" t="n"/>
      <c r="D27" s="10" t="n"/>
      <c r="E27" s="11" t="str">
        <f>IF(A27="","",ROUND(N(B27)*N('Standard cost card'!D27),2))</f>
        <v/>
      </c>
      <c r="F27" s="11" t="str">
        <f>IF(A27="","",ROUND(N(C27)*N(D27),2))</f>
        <v/>
      </c>
      <c r="G27" s="11" t="str">
        <f>IF(A27="","",ROUND((N(D27)-N('Standard cost card'!D27))*N(C27),2))</f>
        <v/>
      </c>
      <c r="H27" s="11" t="str">
        <f>IF(A27="","",ROUND((N(C27)-N(B27))*N('Standard cost card'!D27),2))</f>
        <v/>
      </c>
      <c r="I27" s="11" t="str">
        <f>IF(A27="","",G27+H27)</f>
        <v/>
      </c>
    </row>
    <row r="28">
      <c r="A28" t="str">
        <f>IF('Standard cost card'!A28="","",'Standard cost card'!A28)</f>
        <v/>
      </c>
      <c r="B28" s="8" t="str">
        <f>IF(A28="","",ROUND(N('Standard cost card'!C28)*$K$2,2))</f>
        <v/>
      </c>
      <c r="C28" s="9" t="n"/>
      <c r="D28" s="10" t="n"/>
      <c r="E28" s="11" t="str">
        <f>IF(A28="","",ROUND(N(B28)*N('Standard cost card'!D28),2))</f>
        <v/>
      </c>
      <c r="F28" s="11" t="str">
        <f>IF(A28="","",ROUND(N(C28)*N(D28),2))</f>
        <v/>
      </c>
      <c r="G28" s="11" t="str">
        <f>IF(A28="","",ROUND((N(D28)-N('Standard cost card'!D28))*N(C28),2))</f>
        <v/>
      </c>
      <c r="H28" s="11" t="str">
        <f>IF(A28="","",ROUND((N(C28)-N(B28))*N('Standard cost card'!D28),2))</f>
        <v/>
      </c>
      <c r="I28" s="11" t="str">
        <f>IF(A28="","",G28+H28)</f>
        <v/>
      </c>
    </row>
    <row r="29">
      <c r="A29" t="str">
        <f>IF('Standard cost card'!A29="","",'Standard cost card'!A29)</f>
        <v/>
      </c>
      <c r="B29" s="8" t="str">
        <f>IF(A29="","",ROUND(N('Standard cost card'!C29)*$K$2,2))</f>
        <v/>
      </c>
      <c r="C29" s="9" t="n"/>
      <c r="D29" s="10" t="n"/>
      <c r="E29" s="11" t="str">
        <f>IF(A29="","",ROUND(N(B29)*N('Standard cost card'!D29),2))</f>
        <v/>
      </c>
      <c r="F29" s="11" t="str">
        <f>IF(A29="","",ROUND(N(C29)*N(D29),2))</f>
        <v/>
      </c>
      <c r="G29" s="11" t="str">
        <f>IF(A29="","",ROUND((N(D29)-N('Standard cost card'!D29))*N(C29),2))</f>
        <v/>
      </c>
      <c r="H29" s="11" t="str">
        <f>IF(A29="","",ROUND((N(C29)-N(B29))*N('Standard cost card'!D29),2))</f>
        <v/>
      </c>
      <c r="I29" s="11" t="str">
        <f>IF(A29="","",G29+H29)</f>
        <v/>
      </c>
    </row>
    <row r="30">
      <c r="A30" t="str">
        <f>IF('Standard cost card'!A30="","",'Standard cost card'!A30)</f>
        <v/>
      </c>
      <c r="B30" s="8" t="str">
        <f>IF(A30="","",ROUND(N('Standard cost card'!C30)*$K$2,2))</f>
        <v/>
      </c>
      <c r="C30" s="9" t="n"/>
      <c r="D30" s="10" t="n"/>
      <c r="E30" s="11" t="str">
        <f>IF(A30="","",ROUND(N(B30)*N('Standard cost card'!D30),2))</f>
        <v/>
      </c>
      <c r="F30" s="11" t="str">
        <f>IF(A30="","",ROUND(N(C30)*N(D30),2))</f>
        <v/>
      </c>
      <c r="G30" s="11" t="str">
        <f>IF(A30="","",ROUND((N(D30)-N('Standard cost card'!D30))*N(C30),2))</f>
        <v/>
      </c>
      <c r="H30" s="11" t="str">
        <f>IF(A30="","",ROUND((N(C30)-N(B30))*N('Standard cost card'!D30),2))</f>
        <v/>
      </c>
      <c r="I30" s="11" t="str">
        <f>IF(A30="","",G30+H30)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6" t="inlineStr">
        <is>
          <t>Standard costing template</t>
        </is>
      </c>
    </row>
    <row r="2" ht="15" customHeight="1">
      <c r="A2" s="15" t="inlineStr">
        <is>
          <t>From the article: https://www.tarostack.com/articles/standard-costing-example</t>
        </is>
      </c>
    </row>
    <row r="3" ht="15" customHeight="1">
      <c r="A3" s="15" t="inlineStr"/>
    </row>
    <row r="4" ht="30" customHeight="1">
      <c r="A4" s="15" t="inlineStr">
        <is>
          <t>Standard cost card: each input with its standard quantity for one unit and its standard price. It works out the standard cost a unit.</t>
        </is>
      </c>
    </row>
    <row r="5" ht="75" customHeight="1">
      <c r="A5" s="15" t="inlineStr">
        <is>
          <t>Batch: type the units made and, for each input, the actual quantity used and the actual price paid. It works out the standard quantity for what was made, the standard and actual cost, the price variance ((actual price - standard price) x actual quantity), the usage variance ((actual quantity - standard quantity) x standard price) and the total. A positive variance means it cost more than standard.</t>
        </is>
      </c>
    </row>
    <row r="6" ht="15" customHeight="1">
      <c r="A6" s="15" t="inlineStr">
        <is>
          <t>The example is a batch of 200 jars of tart cherry preserves from a made-up preserves maker.</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