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Sourdough loaf</t>
        </is>
      </c>
      <c r="B2" t="inlineStr">
        <is>
          <t>Saturday market</t>
        </is>
      </c>
      <c r="C2" s="4" t="n">
        <v>12</v>
      </c>
      <c r="D2" s="4" t="n">
        <v>1.96</v>
      </c>
      <c r="E2" s="4" t="n">
        <v>0.5</v>
      </c>
      <c r="F2" s="4" t="n">
        <v>3.33</v>
      </c>
      <c r="G2" s="5" t="n">
        <v>0.03</v>
      </c>
      <c r="H2" s="4">
        <f>IF(OR(C2="",G2=""),"",C2*G2)</f>
        <v>0.36</v>
      </c>
      <c r="I2" s="4">
        <f>IF(C2="","",N(D2)+N(E2)+N(F2)+N(H2))</f>
        <v>6.15</v>
      </c>
      <c r="J2" s="4">
        <f>IF(C2="","",C2-I2)</f>
        <v>5.85</v>
      </c>
      <c r="K2" s="5">
        <f>IF(OR(C2="",N(C2)=0),"",J2/C2)</f>
        <v>0.4875</v>
      </c>
      <c r="L2" s="5">
        <f>IF(OR(C2="",N(I2)=0),"",J2/I2)</f>
        <v>0.951219512195122</v>
      </c>
      <c r="M2" s="4">
        <f>IF(OR(C2="",$P$1+N(G2)&gt;=1),"",(N(D2)+N(E2)+N(F2))/(1-$P$1-N(G2)))</f>
        <v>12.3191489361702</v>
      </c>
    </row>
    <row r="3">
      <c r="A3" t="inlineStr">
        <is>
          <t>Subscription, 4 loaves</t>
        </is>
      </c>
      <c r="B3" t="inlineStr">
        <is>
          <t>Monthly, paid ahead</t>
        </is>
      </c>
      <c r="C3" s="4" t="n">
        <v>44</v>
      </c>
      <c r="D3" s="4" t="n">
        <v>7.84</v>
      </c>
      <c r="E3" s="4" t="n">
        <v>2</v>
      </c>
      <c r="F3" s="4" t="n">
        <v>13.33</v>
      </c>
      <c r="G3" s="5" t="n">
        <v>0.03</v>
      </c>
      <c r="H3" s="4">
        <f>IF(OR(C3="",G3=""),"",C3*G3)</f>
        <v>1.32</v>
      </c>
      <c r="I3" s="4">
        <f>IF(C3="","",N(D3)+N(E3)+N(F3)+N(H3))</f>
        <v>24.49</v>
      </c>
      <c r="J3" s="4">
        <f>IF(C3="","",C3-I3)</f>
        <v>19.51</v>
      </c>
      <c r="K3" s="5">
        <f>IF(OR(C3="",N(C3)=0),"",J3/C3)</f>
        <v>0.443409090909091</v>
      </c>
      <c r="L3" s="5">
        <f>IF(OR(C3="",N(I3)=0),"",J3/I3)</f>
        <v>0.796651694569212</v>
      </c>
      <c r="M3" s="4">
        <f>IF(OR(C3="",$P$1+N(G3)&gt;=1),"",(N(D3)+N(E3)+N(F3))/(1-$P$1-N(G3)))</f>
        <v>49.2978723404255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Focaccia</t>
        </is>
      </c>
      <c r="B4" t="inlineStr">
        <is>
          <t>Market and preorders</t>
        </is>
      </c>
      <c r="C4" s="4" t="n">
        <v>16</v>
      </c>
      <c r="D4" s="4" t="n">
        <v>3.2</v>
      </c>
      <c r="E4" s="4" t="n">
        <v>0.5</v>
      </c>
      <c r="F4" s="4" t="n">
        <v>3.33</v>
      </c>
      <c r="G4" s="5" t="n">
        <v>0.03</v>
      </c>
      <c r="H4" s="4">
        <f>IF(OR(C4="",G4=""),"",C4*G4)</f>
        <v>0.48</v>
      </c>
      <c r="I4" s="4">
        <f>IF(C4="","",N(D4)+N(E4)+N(F4)+N(H4))</f>
        <v>7.51</v>
      </c>
      <c r="J4" s="4">
        <f>IF(C4="","",C4-I4)</f>
        <v>8.49</v>
      </c>
      <c r="K4" s="5">
        <f>IF(OR(C4="",N(C4)=0),"",J4/C4)</f>
        <v>0.530625</v>
      </c>
      <c r="L4" s="5">
        <f>IF(OR(C4="",N(I4)=0),"",J4/I4)</f>
        <v>1.13049267643143</v>
      </c>
      <c r="M4" s="4">
        <f>IF(OR(C4="",$P$1+N(G4)&gt;=1),"",(N(D4)+N(E4)+N(F4))/(1-$P$1-N(G4)))</f>
        <v>14.9574468085106</v>
      </c>
    </row>
    <row r="5">
      <c r="A5" t="inlineStr">
        <is>
          <t>Bagels, half dozen</t>
        </is>
      </c>
      <c r="B5" t="inlineStr">
        <is>
          <t>Market and preorders</t>
        </is>
      </c>
      <c r="C5" s="4" t="n">
        <v>12</v>
      </c>
      <c r="D5" s="4" t="n">
        <v>1.8</v>
      </c>
      <c r="E5" s="4" t="n">
        <v>0.4</v>
      </c>
      <c r="F5" s="4" t="n">
        <v>4.5</v>
      </c>
      <c r="G5" s="5" t="n">
        <v>0.03</v>
      </c>
      <c r="H5" s="4">
        <f>IF(OR(C5="",G5=""),"",C5*G5)</f>
        <v>0.36</v>
      </c>
      <c r="I5" s="4">
        <f>IF(C5="","",N(D5)+N(E5)+N(F5)+N(H5))</f>
        <v>7.06</v>
      </c>
      <c r="J5" s="4">
        <f>IF(C5="","",C5-I5)</f>
        <v>4.94</v>
      </c>
      <c r="K5" s="5">
        <f>IF(OR(C5="",N(C5)=0),"",J5/C5)</f>
        <v>0.411666666666667</v>
      </c>
      <c r="L5" s="5">
        <f>IF(OR(C5="",N(I5)=0),"",J5/I5)</f>
        <v>0.69971671388102</v>
      </c>
      <c r="M5" s="4">
        <f>IF(OR(C5="",$P$1+N(G5)&gt;=1),"",(N(D5)+N(E5)+N(F5))/(1-$P$1-N(G5)))</f>
        <v>14.2553191489362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Sourdough profit margin: Prairie Hearth Bread</t>
        </is>
      </c>
    </row>
    <row r="2" ht="15" customHeight="1">
      <c r="A2" s="8" t="inlineStr">
        <is>
          <t>From the article: https://www.tarostack.com/articles/sourdough-profit-margin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