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ild plan" sheetId="1" state="visible" r:id="rId1"/>
    <sheet xmlns:r="http://schemas.openxmlformats.org/officeDocument/2006/relationships" name="Read me" sheetId="2" state="visible" r:id="rId2"/>
  </sheets>
  <definedNames>
    <definedName name="_xlnm.Print_Titles" localSheetId="0">'Build plan'!$1:$1</definedName>
  </definedNames>
  <calcPr calcId="124519" fullCalcOnLoad="1"/>
</workbook>
</file>

<file path=xl/styles.xml><?xml version="1.0" encoding="utf-8"?>
<styleSheet xmlns="http://schemas.openxmlformats.org/spreadsheetml/2006/main">
  <numFmts count="2">
    <numFmt numFmtId="164" formatCode="$#,##0"/>
    <numFmt numFmtId="165" formatCode="$#,##0.00"/>
  </numFmts>
  <fonts count="5">
    <font>
      <name val="Calibri"/>
      <family val="2"/>
      <color theme="1"/>
      <sz val="11"/>
      <scheme val="minor"/>
    </font>
    <font>
      <b val="1"/>
      <color rgb="00533787"/>
    </font>
    <font>
      <b val="1"/>
    </font>
    <font>
      <i val="1"/>
      <color rgb="006B6379"/>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wrapText="1"/>
    </xf>
    <xf numFmtId="0" fontId="0" fillId="3" borderId="0" pivotButton="0" quotePrefix="0" xfId="0"/>
    <xf numFmtId="164" fontId="0" fillId="0" borderId="0" pivotButton="0" quotePrefix="0" xfId="0"/>
    <xf numFmtId="0" fontId="2" fillId="0" borderId="0" pivotButton="0" quotePrefix="0" xfId="0"/>
    <xf numFmtId="164" fontId="2" fillId="0" borderId="0" pivotButton="0" quotePrefix="0" xfId="0"/>
    <xf numFmtId="1" fontId="0" fillId="3" borderId="0" pivotButton="0" quotePrefix="0" xfId="0"/>
    <xf numFmtId="49" fontId="0" fillId="3" borderId="0" pivotButton="0" quotePrefix="0" xfId="0"/>
    <xf numFmtId="165" fontId="0" fillId="3"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19"/>
  <sheetViews>
    <sheetView tabSelected="1" workbookViewId="0">
      <pane ySplit="1" topLeftCell="A2" activePane="bottomLeft" state="frozen"/>
      <selection pane="bottomLeft" activeCell="A1" sqref="A1"/>
    </sheetView>
  </sheetViews>
  <sheetFormatPr baseColWidth="8" defaultRowHeight="15"/>
  <cols>
    <col width="12" customWidth="1" min="1" max="1"/>
    <col width="14" customWidth="1" min="2" max="2"/>
    <col width="11" customWidth="1" min="3" max="3"/>
    <col width="9" customWidth="1" min="4" max="4"/>
    <col width="16" customWidth="1" min="5" max="5"/>
    <col width="9" customWidth="1" min="6" max="6"/>
    <col width="18" customWidth="1" min="7" max="7"/>
  </cols>
  <sheetData>
    <row r="1" ht="30" customHeight="1">
      <c r="A1" s="1" t="inlineStr">
        <is>
          <t>Month</t>
        </is>
      </c>
      <c r="B1" s="1" t="inlineStr">
        <is>
          <t>Expected sales</t>
        </is>
      </c>
      <c r="C1" s="1" t="inlineStr">
        <is>
          <t>Can make</t>
        </is>
      </c>
      <c r="D1" s="1" t="inlineStr">
        <is>
          <t>Make</t>
        </is>
      </c>
      <c r="E1" s="1" t="inlineStr">
        <is>
          <t>Stock at month end</t>
        </is>
      </c>
      <c r="F1" s="1" t="inlineStr">
        <is>
          <t>Short</t>
        </is>
      </c>
      <c r="G1" s="1" t="inlineStr">
        <is>
          <t>Money tied up in stock</t>
        </is>
      </c>
    </row>
    <row r="2">
      <c r="A2" s="2" t="inlineStr">
        <is>
          <t>June</t>
        </is>
      </c>
      <c r="B2" s="2" t="n">
        <v>120</v>
      </c>
      <c r="C2">
        <f>$B$13</f>
        <v>300</v>
      </c>
      <c r="D2">
        <f>IF(A2="","",IF(AND(COUNTIF($A$2:A2,$B$15)&gt;0,TRUE),C2,MIN(C2,MAX(0,B2-$B$14))))</f>
        <v>120</v>
      </c>
      <c r="E2">
        <f>IF(A2="","",MAX(0,$B$14+D2-B2))</f>
        <v>0</v>
      </c>
      <c r="F2">
        <f>IF(A2="","",MAX(0,B2-$B$14-D2))</f>
        <v>0</v>
      </c>
      <c r="G2" s="3">
        <f>IF(A2="","",ROUND(E2*$B$17,2))</f>
        <v>0</v>
      </c>
    </row>
    <row r="3">
      <c r="A3" s="2" t="inlineStr">
        <is>
          <t>July</t>
        </is>
      </c>
      <c r="B3" s="2" t="n">
        <v>120</v>
      </c>
      <c r="C3">
        <f>$B$13</f>
        <v>300</v>
      </c>
      <c r="D3">
        <f>IF(A3="","",IF(AND(COUNTIF($A$2:A3,$B$15)&gt;0,COUNTIF($A$2:A2,$B$16)=0),C3,MIN(C3,MAX(0,B3-E2))))</f>
        <v>120</v>
      </c>
      <c r="E3">
        <f>IF(A3="","",MAX(0,E2+D3-B3))</f>
        <v>0</v>
      </c>
      <c r="F3">
        <f>IF(A3="","",MAX(0,B3-E2-D3))</f>
        <v>0</v>
      </c>
      <c r="G3" s="3">
        <f>IF(A3="","",ROUND(E3*$B$17,2))</f>
        <v>0</v>
      </c>
    </row>
    <row r="4">
      <c r="A4" s="2" t="inlineStr">
        <is>
          <t>August</t>
        </is>
      </c>
      <c r="B4" s="2" t="n">
        <v>140</v>
      </c>
      <c r="C4">
        <f>$B$13</f>
        <v>300</v>
      </c>
      <c r="D4">
        <f>IF(A4="","",IF(AND(COUNTIF($A$2:A4,$B$15)&gt;0,COUNTIF($A$2:A3,$B$16)=0),C4,MIN(C4,MAX(0,B4-E3))))</f>
        <v>300</v>
      </c>
      <c r="E4">
        <f>IF(A4="","",MAX(0,E3+D4-B4))</f>
        <v>160</v>
      </c>
      <c r="F4">
        <f>IF(A4="","",MAX(0,B4-E3-D4))</f>
        <v>0</v>
      </c>
      <c r="G4" s="3">
        <f>IF(A4="","",ROUND(E4*$B$17,2))</f>
        <v>772.8</v>
      </c>
    </row>
    <row r="5">
      <c r="A5" s="2" t="inlineStr">
        <is>
          <t>September</t>
        </is>
      </c>
      <c r="B5" s="2" t="n">
        <v>180</v>
      </c>
      <c r="C5">
        <f>$B$13</f>
        <v>300</v>
      </c>
      <c r="D5">
        <f>IF(A5="","",IF(AND(COUNTIF($A$2:A5,$B$15)&gt;0,COUNTIF($A$2:A4,$B$16)=0),C5,MIN(C5,MAX(0,B5-E4))))</f>
        <v>300</v>
      </c>
      <c r="E5">
        <f>IF(A5="","",MAX(0,E4+D5-B5))</f>
        <v>280</v>
      </c>
      <c r="F5">
        <f>IF(A5="","",MAX(0,B5-E4-D5))</f>
        <v>0</v>
      </c>
      <c r="G5" s="3">
        <f>IF(A5="","",ROUND(E5*$B$17,2))</f>
        <v>1352.4</v>
      </c>
    </row>
    <row r="6">
      <c r="A6" s="2" t="inlineStr">
        <is>
          <t>October</t>
        </is>
      </c>
      <c r="B6" s="2" t="n">
        <v>240</v>
      </c>
      <c r="C6">
        <f>$B$13</f>
        <v>300</v>
      </c>
      <c r="D6">
        <f>IF(A6="","",IF(AND(COUNTIF($A$2:A6,$B$15)&gt;0,COUNTIF($A$2:A5,$B$16)=0),C6,MIN(C6,MAX(0,B6-E5))))</f>
        <v>300</v>
      </c>
      <c r="E6">
        <f>IF(A6="","",MAX(0,E5+D6-B6))</f>
        <v>340</v>
      </c>
      <c r="F6">
        <f>IF(A6="","",MAX(0,B6-E5-D6))</f>
        <v>0</v>
      </c>
      <c r="G6" s="3">
        <f>IF(A6="","",ROUND(E6*$B$17,2))</f>
        <v>1642.2</v>
      </c>
    </row>
    <row r="7">
      <c r="A7" s="2" t="inlineStr">
        <is>
          <t>November</t>
        </is>
      </c>
      <c r="B7" s="2" t="n">
        <v>400</v>
      </c>
      <c r="C7">
        <f>$B$13</f>
        <v>300</v>
      </c>
      <c r="D7">
        <f>IF(A7="","",IF(AND(COUNTIF($A$2:A7,$B$15)&gt;0,COUNTIF($A$2:A6,$B$16)=0),C7,MIN(C7,MAX(0,B7-E6))))</f>
        <v>300</v>
      </c>
      <c r="E7">
        <f>IF(A7="","",MAX(0,E6+D7-B7))</f>
        <v>240</v>
      </c>
      <c r="F7">
        <f>IF(A7="","",MAX(0,B7-E6-D7))</f>
        <v>0</v>
      </c>
      <c r="G7" s="3">
        <f>IF(A7="","",ROUND(E7*$B$17,2))</f>
        <v>1159.2</v>
      </c>
    </row>
    <row r="8">
      <c r="A8" s="2" t="inlineStr">
        <is>
          <t>December</t>
        </is>
      </c>
      <c r="B8" s="2" t="n">
        <v>480</v>
      </c>
      <c r="C8">
        <f>$B$13</f>
        <v>300</v>
      </c>
      <c r="D8">
        <f>IF(A8="","",IF(AND(COUNTIF($A$2:A8,$B$15)&gt;0,COUNTIF($A$2:A7,$B$16)=0),C8,MIN(C8,MAX(0,B8-E7))))</f>
        <v>300</v>
      </c>
      <c r="E8">
        <f>IF(A8="","",MAX(0,E7+D8-B8))</f>
        <v>60</v>
      </c>
      <c r="F8">
        <f>IF(A8="","",MAX(0,B8-E7-D8))</f>
        <v>0</v>
      </c>
      <c r="G8" s="3">
        <f>IF(A8="","",ROUND(E8*$B$17,2))</f>
        <v>289.8</v>
      </c>
    </row>
    <row r="9">
      <c r="A9" s="2" t="inlineStr">
        <is>
          <t>January</t>
        </is>
      </c>
      <c r="B9" s="2" t="n">
        <v>120</v>
      </c>
      <c r="C9">
        <f>$B$13</f>
        <v>300</v>
      </c>
      <c r="D9">
        <f>IF(A9="","",IF(AND(COUNTIF($A$2:A9,$B$15)&gt;0,COUNTIF($A$2:A8,$B$16)=0),C9,MIN(C9,MAX(0,B9-E8))))</f>
        <v>60</v>
      </c>
      <c r="E9">
        <f>IF(A9="","",MAX(0,E8+D9-B9))</f>
        <v>0</v>
      </c>
      <c r="F9">
        <f>IF(A9="","",MAX(0,B9-E8-D9))</f>
        <v>0</v>
      </c>
      <c r="G9" s="3">
        <f>IF(A9="","",ROUND(E9*$B$17,2))</f>
        <v>0</v>
      </c>
    </row>
    <row r="10"/>
    <row r="11">
      <c r="A11" s="4" t="inlineStr">
        <is>
          <t>Short in total, and the most money tied up</t>
        </is>
      </c>
      <c r="F11" s="4">
        <f>SUM(F2:F9)</f>
        <v>0</v>
      </c>
      <c r="G11" s="5">
        <f>MAX(G2:G9)</f>
        <v>1642.2</v>
      </c>
    </row>
    <row r="12"/>
    <row r="13">
      <c r="A13" t="inlineStr">
        <is>
          <t>What you can make in a month</t>
        </is>
      </c>
      <c r="B13" s="6" t="n">
        <v>300</v>
      </c>
    </row>
    <row r="14">
      <c r="A14" t="inlineStr">
        <is>
          <t>Stock at the start</t>
        </is>
      </c>
      <c r="B14" s="6" t="n">
        <v>0</v>
      </c>
    </row>
    <row r="15">
      <c r="A15" t="inlineStr">
        <is>
          <t>Start building in</t>
        </is>
      </c>
      <c r="B15" s="7" t="inlineStr">
        <is>
          <t>August</t>
        </is>
      </c>
    </row>
    <row r="16">
      <c r="A16" t="inlineStr">
        <is>
          <t>The peak ends in</t>
        </is>
      </c>
      <c r="B16" s="7" t="inlineStr">
        <is>
          <t>December</t>
        </is>
      </c>
    </row>
    <row r="17">
      <c r="A17" t="inlineStr">
        <is>
          <t>Cost to make one, materials and labor</t>
        </is>
      </c>
      <c r="B17" s="8" t="n">
        <v>4.83</v>
      </c>
    </row>
    <row r="18"/>
    <row r="19">
      <c r="A19" s="9" t="inlineStr">
        <is>
          <t>From the start month to the end of the peak it makes at full capacity and builds stock; outside it, it makes only what sales need. If a month comes up short, start a month earlier.</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9"/>
  <sheetViews>
    <sheetView tabSelected="0" workbookViewId="0">
      <selection activeCell="A1" sqref="A1"/>
    </sheetView>
  </sheetViews>
  <sheetFormatPr baseColWidth="8" defaultRowHeight="15"/>
  <cols>
    <col width="110" customWidth="1" min="1" max="1"/>
  </cols>
  <sheetData>
    <row r="1" ht="22" customHeight="1">
      <c r="A1" s="10" t="inlineStr">
        <is>
          <t>Seasonal inventory build plan</t>
        </is>
      </c>
    </row>
    <row r="2" ht="15" customHeight="1">
      <c r="A2" s="11" t="inlineStr">
        <is>
          <t>From the article: https://www.tarostack.com/articles/seasonal-inventory</t>
        </is>
      </c>
    </row>
    <row r="3" ht="15" customHeight="1">
      <c r="A3" s="11" t="inlineStr"/>
    </row>
    <row r="4" ht="30" customHeight="1">
      <c r="A4" s="11" t="inlineStr">
        <is>
          <t>Type what you expect to sell each month, what you can make in a month, the stock you start with, the month to start building and the month the peak ends.</t>
        </is>
      </c>
    </row>
    <row r="5" ht="30" customHeight="1">
      <c r="A5" s="11" t="inlineStr">
        <is>
          <t>From the start month to the end of the peak, it makes at full capacity and builds stock; outside it, it makes only what sales need.</t>
        </is>
      </c>
    </row>
    <row r="6" ht="45" customHeight="1">
      <c r="A6" s="11" t="inlineStr">
        <is>
          <t>It shows the stock at the end of each month, any month that comes up short, and the money tied up in the stock at what each one costs to make. If a month comes up short, start building a month earlier.</t>
        </is>
      </c>
    </row>
    <row r="7" ht="15" customHeight="1">
      <c r="A7" s="11" t="inlineStr"/>
    </row>
    <row r="8" ht="15" customHeight="1">
      <c r="A8" s="11" t="inlineStr">
        <is>
          <t>Works in Excel (2010 and later), Google Sheets, LibreOffice and Numbers. No macros.</t>
        </is>
      </c>
    </row>
    <row r="9" ht="30" customHeight="1">
      <c r="A9"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