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cale" sheetId="2" state="visible" r:id="rId2"/>
  </sheets>
  <definedNames>
    <definedName name="_xlnm.Print_Titles" localSheetId="1">'Scale'!$1:$1</definedName>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b val="1"/>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1">
    <xf numFmtId="0" fontId="0" fillId="0" borderId="0" pivotButton="0" quotePrefix="0" xfId="0"/>
    <xf numFmtId="0" fontId="4" fillId="0" borderId="0" pivotButton="0" quotePrefix="0" xfId="0"/>
    <xf numFmtId="0" fontId="0" fillId="0" borderId="0" applyAlignment="1" pivotButton="0" quotePrefix="0" xfId="0">
      <alignment vertical="top" wrapText="1"/>
    </xf>
    <xf numFmtId="0" fontId="1" fillId="0" borderId="0" pivotButton="0" quotePrefix="0" xfId="0"/>
    <xf numFmtId="1" fontId="0" fillId="0" borderId="0" pivotButton="0" quotePrefix="0" xfId="0"/>
    <xf numFmtId="9" fontId="0" fillId="0" borderId="0" pivotButton="0" quotePrefix="0" xfId="0"/>
    <xf numFmtId="3" fontId="0" fillId="0" borderId="0" pivotButton="0" quotePrefix="0" xfId="0"/>
    <xf numFmtId="2" fontId="0" fillId="0" borderId="0" pivotButton="0" quotePrefix="0" xfId="0"/>
    <xf numFmtId="0" fontId="2" fillId="2" borderId="0" pivotButton="0" quotePrefix="0" xfId="0"/>
    <xf numFmtId="164" fontId="0"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10" customWidth="1" min="1" max="1"/>
  </cols>
  <sheetData>
    <row r="1">
      <c r="A1" s="1" t="inlineStr">
        <is>
          <t>Recipe scaling calculator</t>
        </is>
      </c>
    </row>
    <row r="2">
      <c r="A2" s="2" t="inlineStr">
        <is>
          <t>From the article: https://www.tarostack.com/articles/scaling-recipes-for-production</t>
        </is>
      </c>
    </row>
    <row r="3">
      <c r="A3" s="2" t="inlineStr"/>
    </row>
    <row r="4">
      <c r="A4" s="2" t="inlineStr">
        <is>
          <t>Weigh each ingredient of the home recipe once, in grams. The sheet works out baker's percentages, the scale factor for the batch you want, and the amounts per mix for the mixer you have.</t>
        </is>
      </c>
    </row>
    <row r="5">
      <c r="A5" s="2" t="inlineStr">
        <is>
          <t>Scale factor = dough needed (units x grams each, plus loss) / the home recipe's total weight.</t>
        </is>
      </c>
    </row>
    <row r="6">
      <c r="A6" s="2" t="inlineStr">
        <is>
          <t>The example is Windward Roots' macadamia taro cookies, a made-up recipe: 24 at home, 480 for production.</t>
        </is>
      </c>
    </row>
    <row r="7">
      <c r="A7" s="2" t="inlineStr"/>
    </row>
    <row r="8">
      <c r="A8" s="2" t="inlineStr">
        <is>
          <t>Works in Excel (2010 and later), Google Sheets, LibreOffice and Numbers. No macros.</t>
        </is>
      </c>
    </row>
    <row r="9">
      <c r="A9" s="2" t="inlineStr">
        <is>
          <t>Free to use and change. Made by TaroStack, inventory and production software for small producers: https://www.tarostack.com</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G23"/>
  <sheetViews>
    <sheetView workbookViewId="0">
      <selection activeCell="A1" sqref="A1"/>
    </sheetView>
  </sheetViews>
  <sheetFormatPr baseColWidth="8" defaultRowHeight="15"/>
  <cols>
    <col width="30" customWidth="1" min="1" max="1"/>
    <col width="12" customWidth="1" min="2" max="2"/>
    <col width="14" customWidth="1" min="3" max="3"/>
    <col width="12" customWidth="1" min="4" max="4"/>
    <col width="11" customWidth="1" min="5" max="5"/>
    <col width="13" customWidth="1" min="6" max="6"/>
    <col width="12" customWidth="1" min="7" max="7"/>
  </cols>
  <sheetData>
    <row r="1">
      <c r="A1" s="3" t="inlineStr">
        <is>
          <t>Units the home recipe makes</t>
        </is>
      </c>
      <c r="B1" s="4" t="n">
        <v>24</v>
      </c>
    </row>
    <row r="2">
      <c r="A2" s="3" t="inlineStr">
        <is>
          <t>Units wanted</t>
        </is>
      </c>
      <c r="B2" s="4" t="n">
        <v>480</v>
      </c>
    </row>
    <row r="3">
      <c r="A3" s="3" t="inlineStr">
        <is>
          <t>Dough per unit (g)</t>
        </is>
      </c>
      <c r="B3" s="4" t="n">
        <v>45</v>
      </c>
    </row>
    <row r="4">
      <c r="A4" s="3" t="inlineStr">
        <is>
          <t>Loss in mixing and scooping</t>
        </is>
      </c>
      <c r="B4" s="5" t="n">
        <v>0.02</v>
      </c>
    </row>
    <row r="5">
      <c r="A5" s="3" t="inlineStr">
        <is>
          <t>Mixer holds (g of dough)</t>
        </is>
      </c>
      <c r="B5" s="6" t="n">
        <v>8000</v>
      </c>
    </row>
    <row r="6">
      <c r="A6" s="3" t="inlineStr">
        <is>
          <t>Dough needed (g)</t>
        </is>
      </c>
      <c r="B6" s="6">
        <f>B2*B3/(1-B4)</f>
        <v>22040.8163265306</v>
      </c>
    </row>
    <row r="7">
      <c r="A7" s="3" t="inlineStr">
        <is>
          <t>Scale factor</t>
        </is>
      </c>
      <c r="B7" s="7">
        <f>B6/C20</f>
        <v>20.2581032412965</v>
      </c>
    </row>
    <row r="8">
      <c r="A8" s="3" t="inlineStr">
        <is>
          <t>Mixes</t>
        </is>
      </c>
      <c r="B8">
        <f>ROUNDUP(B6/B5,0)</f>
        <v>3</v>
      </c>
    </row>
    <row r="9">
      <c r="A9" s="3" t="inlineStr">
        <is>
          <t>Dough per mix (g)</t>
        </is>
      </c>
      <c r="B9" s="6">
        <f>B6/B8</f>
        <v>7346.9387755102</v>
      </c>
    </row>
    <row r="11">
      <c r="A11" s="8" t="inlineStr">
        <is>
          <t>Ingredient</t>
        </is>
      </c>
      <c r="B11" s="8" t="inlineStr">
        <is>
          <t>Home amount</t>
        </is>
      </c>
      <c r="C11" s="8" t="inlineStr">
        <is>
          <t>Weighed (g)</t>
        </is>
      </c>
      <c r="D11" s="8" t="inlineStr">
        <is>
          <t>Baker's %</t>
        </is>
      </c>
      <c r="E11" s="8" t="inlineStr">
        <is>
          <t>Production (g)</t>
        </is>
      </c>
      <c r="F11" s="8" t="inlineStr">
        <is>
          <t>Per mix (g)</t>
        </is>
      </c>
      <c r="G11" s="8" t="inlineStr">
        <is>
          <t>Rounded per mix</t>
        </is>
      </c>
    </row>
    <row r="12">
      <c r="A12" t="inlineStr">
        <is>
          <t>Bread flour</t>
        </is>
      </c>
      <c r="B12" t="inlineStr">
        <is>
          <t>2 1/4 cups</t>
        </is>
      </c>
      <c r="C12" t="n">
        <v>285</v>
      </c>
      <c r="D12" s="9">
        <f>C12/$C$12</f>
        <v>1</v>
      </c>
      <c r="E12" s="6">
        <f>C12*$B$7</f>
        <v>5773.55942376951</v>
      </c>
      <c r="F12" s="6">
        <f>E12/$B$8</f>
        <v>1924.51980792317</v>
      </c>
      <c r="G12" s="6">
        <f>IF(F12&gt;=500,ROUND(F12/10,0)*10,ROUND(F12,0))</f>
        <v>1920</v>
      </c>
    </row>
    <row r="13">
      <c r="A13" t="inlineStr">
        <is>
          <t>Butter</t>
        </is>
      </c>
      <c r="B13" t="inlineStr">
        <is>
          <t>1 cup</t>
        </is>
      </c>
      <c r="C13" t="n">
        <v>227</v>
      </c>
      <c r="D13" s="9">
        <f>C13/$C$12</f>
        <v>0.796491228070175</v>
      </c>
      <c r="E13" s="6">
        <f>C13*$B$7</f>
        <v>4598.58943577431</v>
      </c>
      <c r="F13" s="6">
        <f>E13/$B$8</f>
        <v>1532.8631452581</v>
      </c>
      <c r="G13" s="6">
        <f>IF(F13&gt;=500,ROUND(F13/10,0)*10,ROUND(F13,0))</f>
        <v>1530</v>
      </c>
    </row>
    <row r="14">
      <c r="A14" t="inlineStr">
        <is>
          <t>Sugar</t>
        </is>
      </c>
      <c r="B14" t="inlineStr">
        <is>
          <t>1 cup</t>
        </is>
      </c>
      <c r="C14" t="n">
        <v>200</v>
      </c>
      <c r="D14" s="9">
        <f>C14/$C$12</f>
        <v>0.701754385964912</v>
      </c>
      <c r="E14" s="6">
        <f>C14*$B$7</f>
        <v>4051.62064825931</v>
      </c>
      <c r="F14" s="6">
        <f>E14/$B$8</f>
        <v>1350.54021608643</v>
      </c>
      <c r="G14" s="6">
        <f>IF(F14&gt;=500,ROUND(F14/10,0)*10,ROUND(F14,0))</f>
        <v>1350</v>
      </c>
    </row>
    <row r="15">
      <c r="A15" t="inlineStr">
        <is>
          <t>Macadamia nuts, chopped</t>
        </is>
      </c>
      <c r="B15" t="inlineStr">
        <is>
          <t>1 cup</t>
        </is>
      </c>
      <c r="C15" t="n">
        <v>135</v>
      </c>
      <c r="D15" s="9">
        <f>C15/$C$12</f>
        <v>0.473684210526316</v>
      </c>
      <c r="E15" s="6">
        <f>C15*$B$7</f>
        <v>2734.84393757503</v>
      </c>
      <c r="F15" s="6">
        <f>E15/$B$8</f>
        <v>911.614645858344</v>
      </c>
      <c r="G15" s="6">
        <f>IF(F15&gt;=500,ROUND(F15/10,0)*10,ROUND(F15,0))</f>
        <v>910</v>
      </c>
    </row>
    <row r="16">
      <c r="A16" t="inlineStr">
        <is>
          <t>Taro paste</t>
        </is>
      </c>
      <c r="B16" t="inlineStr">
        <is>
          <t>1/2 cup</t>
        </is>
      </c>
      <c r="C16" t="n">
        <v>130</v>
      </c>
      <c r="D16" s="9">
        <f>C16/$C$12</f>
        <v>0.456140350877193</v>
      </c>
      <c r="E16" s="6">
        <f>C16*$B$7</f>
        <v>2633.55342136855</v>
      </c>
      <c r="F16" s="6">
        <f>E16/$B$8</f>
        <v>877.851140456183</v>
      </c>
      <c r="G16" s="6">
        <f>IF(F16&gt;=500,ROUND(F16/10,0)*10,ROUND(F16,0))</f>
        <v>880</v>
      </c>
    </row>
    <row r="17">
      <c r="A17" t="inlineStr">
        <is>
          <t>Eggs</t>
        </is>
      </c>
      <c r="B17" t="inlineStr">
        <is>
          <t>2 large</t>
        </is>
      </c>
      <c r="C17" t="n">
        <v>100</v>
      </c>
      <c r="D17" s="9">
        <f>C17/$C$12</f>
        <v>0.350877192982456</v>
      </c>
      <c r="E17" s="6">
        <f>C17*$B$7</f>
        <v>2025.81032412965</v>
      </c>
      <c r="F17" s="6">
        <f>E17/$B$8</f>
        <v>675.270108043217</v>
      </c>
      <c r="G17" s="6">
        <f>IF(F17&gt;=500,ROUND(F17/10,0)*10,ROUND(F17,0))</f>
        <v>680</v>
      </c>
    </row>
    <row r="18">
      <c r="A18" t="inlineStr">
        <is>
          <t>Salt</t>
        </is>
      </c>
      <c r="B18" t="inlineStr">
        <is>
          <t>1 tsp</t>
        </is>
      </c>
      <c r="C18" t="n">
        <v>6</v>
      </c>
      <c r="D18" s="9">
        <f>C18/$C$12</f>
        <v>0.0210526315789474</v>
      </c>
      <c r="E18" s="6">
        <f>C18*$B$7</f>
        <v>121.548619447779</v>
      </c>
      <c r="F18" s="6">
        <f>E18/$B$8</f>
        <v>40.516206482593</v>
      </c>
      <c r="G18" s="6">
        <f>IF(F18&gt;=500,ROUND(F18/10,0)*10,ROUND(F18,0))</f>
        <v>41</v>
      </c>
    </row>
    <row r="19">
      <c r="A19" t="inlineStr">
        <is>
          <t>Baking soda</t>
        </is>
      </c>
      <c r="B19" t="inlineStr">
        <is>
          <t>1 tsp</t>
        </is>
      </c>
      <c r="C19" t="n">
        <v>5</v>
      </c>
      <c r="D19" s="9">
        <f>C19/$C$12</f>
        <v>0.0175438596491228</v>
      </c>
      <c r="E19" s="6">
        <f>C19*$B$7</f>
        <v>101.290516206483</v>
      </c>
      <c r="F19" s="6">
        <f>E19/$B$8</f>
        <v>33.7635054021609</v>
      </c>
      <c r="G19" s="6">
        <f>IF(F19&gt;=500,ROUND(F19/10,0)*10,ROUND(F19,0))</f>
        <v>34</v>
      </c>
    </row>
    <row r="20">
      <c r="A20" s="3" t="inlineStr">
        <is>
          <t>Total</t>
        </is>
      </c>
      <c r="C20" s="6">
        <f>SUM(C12:C19)</f>
        <v>1088</v>
      </c>
      <c r="D20" s="9">
        <f>SUM(D12:D19)</f>
        <v>3.81754385964912</v>
      </c>
      <c r="E20" s="6">
        <f>SUM(E12:E19)</f>
        <v>22040.8163265306</v>
      </c>
      <c r="F20" s="6">
        <f>SUM(F12:F19)</f>
        <v>7346.93877551021</v>
      </c>
      <c r="G20" s="6">
        <f>SUM(G12:G19)</f>
        <v>7345</v>
      </c>
    </row>
    <row r="22">
      <c r="A22" s="10" t="inlineStr">
        <is>
          <t>Weigh your own cups: flour varies by 20% or more depending on how it's scooped. Baker's % is each ingredient over the flour.</t>
        </is>
      </c>
    </row>
    <row r="23">
      <c r="A23" s="10" t="inlineStr">
        <is>
          <t>Per mix is rounded to 10 g above 500 g. Salt, soda and leavening stay exact: they're the ones that go wrong when rounded.</t>
        </is>
      </c>
    </row>
  </sheetData>
  <printOptions gridLines="1"/>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