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tail method" sheetId="1" state="visible" r:id="rId1"/>
    <sheet xmlns:r="http://schemas.openxmlformats.org/officeDocument/2006/relationships" name="Read me" sheetId="2" state="visible" r:id="rId2"/>
  </sheets>
  <definedNames>
    <definedName name="_xlnm.Print_Titles" localSheetId="0">'Retail method'!$1:$1</definedName>
  </definedNames>
  <calcPr calcId="124519" fullCalcOnLoad="1"/>
</workbook>
</file>

<file path=xl/styles.xml><?xml version="1.0" encoding="utf-8"?>
<styleSheet xmlns="http://schemas.openxmlformats.org/spreadsheetml/2006/main">
  <numFmts count="2">
    <numFmt numFmtId="164" formatCode="$#,##0"/>
    <numFmt numFmtId="165"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4">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0" fontId="3" fillId="0" borderId="0" pivotButton="0" quotePrefix="0" xfId="0"/>
    <xf numFmtId="0" fontId="0" fillId="0" borderId="0" applyAlignment="1" pivotButton="0" quotePrefix="0" xfId="0">
      <alignment vertical="top" wrapText="1"/>
    </xf>
    <xf numFmtId="164" fontId="0" fillId="0" borderId="0" applyAlignment="1" pivotButton="0" quotePrefix="0" xfId="0">
      <alignment vertical="top"/>
    </xf>
    <xf numFmtId="0" fontId="3" fillId="0" borderId="0" applyAlignment="1" pivotButton="0" quotePrefix="0" xfId="0">
      <alignment vertical="top"/>
    </xf>
    <xf numFmtId="0" fontId="2" fillId="0" borderId="0" pivotButton="0" quotePrefix="0" xfId="0"/>
    <xf numFmtId="165" fontId="2" fillId="0" borderId="0" pivotButton="0" quotePrefix="0" xfId="0"/>
    <xf numFmtId="0" fontId="2" fillId="0" borderId="0" applyAlignment="1" pivotButton="0" quotePrefix="0" xfId="0">
      <alignment vertical="top" wrapText="1"/>
    </xf>
    <xf numFmtId="165" fontId="2" fillId="0" borderId="0" applyAlignment="1" pivotButton="0" quotePrefix="0" xfId="0">
      <alignment vertical="top"/>
    </xf>
    <xf numFmtId="165" fontId="0" fillId="0" borderId="0" pivotButton="0" quotePrefix="0" xfId="0"/>
    <xf numFmtId="164" fontId="2"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25"/>
  <sheetViews>
    <sheetView tabSelected="1" workbookViewId="0">
      <pane ySplit="1" topLeftCell="A2" activePane="bottomLeft" state="frozen"/>
      <selection pane="bottomLeft" activeCell="A1" sqref="A1"/>
    </sheetView>
  </sheetViews>
  <sheetFormatPr baseColWidth="8" defaultRowHeight="15"/>
  <cols>
    <col width="44" customWidth="1" min="1" max="1"/>
    <col width="12" customWidth="1" min="2" max="2"/>
    <col width="12" customWidth="1" min="3" max="3"/>
    <col width="50" customWidth="1" min="4" max="4"/>
  </cols>
  <sheetData>
    <row r="1">
      <c r="A1" s="1" t="inlineStr"/>
      <c r="B1" s="1" t="inlineStr">
        <is>
          <t>At cost</t>
        </is>
      </c>
      <c r="C1" s="1" t="inlineStr">
        <is>
          <t>At retail</t>
        </is>
      </c>
      <c r="D1" s="1" t="inlineStr">
        <is>
          <t>Note</t>
        </is>
      </c>
    </row>
    <row r="2">
      <c r="A2" t="inlineStr">
        <is>
          <t>Beginning inventory</t>
        </is>
      </c>
      <c r="B2" s="2" t="n">
        <v>42000</v>
      </c>
      <c r="C2" s="2" t="n">
        <v>90000</v>
      </c>
      <c r="D2" s="3" t="inlineStr">
        <is>
          <t>From last year's count</t>
        </is>
      </c>
    </row>
    <row r="3">
      <c r="A3" t="inlineStr">
        <is>
          <t>Purchases</t>
        </is>
      </c>
      <c r="B3" s="2" t="n">
        <v>168000</v>
      </c>
      <c r="C3" s="2" t="n">
        <v>360000</v>
      </c>
      <c r="D3" s="3" t="inlineStr">
        <is>
          <t>Retail = the price each item was marked when it came in</t>
        </is>
      </c>
    </row>
    <row r="4">
      <c r="A4" t="inlineStr">
        <is>
          <t>Freight in</t>
        </is>
      </c>
      <c r="B4" s="2" t="n">
        <v>6000</v>
      </c>
      <c r="C4" s="2" t="n"/>
      <c r="D4" s="3" t="inlineStr">
        <is>
          <t>Cost only</t>
        </is>
      </c>
    </row>
    <row r="5">
      <c r="A5" t="inlineStr">
        <is>
          <t>Net markups</t>
        </is>
      </c>
      <c r="B5" s="2" t="n"/>
      <c r="C5" s="2" t="n">
        <v>4000</v>
      </c>
      <c r="D5" s="3" t="inlineStr">
        <is>
          <t>Permanent price increases, less cancellations</t>
        </is>
      </c>
    </row>
    <row r="6">
      <c r="A6" t="inlineStr">
        <is>
          <t>Net markdowns</t>
        </is>
      </c>
      <c r="B6" s="2" t="n"/>
      <c r="C6" s="2" t="n">
        <v>22000</v>
      </c>
      <c r="D6" s="3" t="inlineStr">
        <is>
          <t>Permanent price cuts, less cancellations; not temporary sales</t>
        </is>
      </c>
    </row>
    <row r="7" ht="30" customHeight="1">
      <c r="A7" s="4" t="inlineStr">
        <is>
          <t>Goods available, with markdowns (cost method)</t>
        </is>
      </c>
      <c r="B7" s="5">
        <f>SUM(B2:B4)</f>
        <v>216000</v>
      </c>
      <c r="C7" s="5">
        <f>C2+C3+C5-C6</f>
        <v>432000</v>
      </c>
      <c r="D7" s="6" t="inlineStr"/>
    </row>
    <row r="8">
      <c r="A8" s="7" t="inlineStr">
        <is>
          <t>Cost complement, cost method</t>
        </is>
      </c>
      <c r="B8" s="8">
        <f>IF(N(C7)=0,"",B7/C7)</f>
        <v>0.5</v>
      </c>
      <c r="C8" s="2" t="n"/>
      <c r="D8" s="3" t="inlineStr">
        <is>
          <t>Cost ÷ retail, markdowns taken off the retail</t>
        </is>
      </c>
    </row>
    <row r="9" ht="30" customHeight="1">
      <c r="A9" s="4" t="inlineStr">
        <is>
          <t>Goods available, before markdowns (conventional)</t>
        </is>
      </c>
      <c r="B9" s="5">
        <f>B7</f>
        <v>216000</v>
      </c>
      <c r="C9" s="5">
        <f>C2+C3+C5</f>
        <v>454000</v>
      </c>
      <c r="D9" s="6" t="inlineStr"/>
    </row>
    <row r="10" ht="30" customHeight="1">
      <c r="A10" s="9" t="inlineStr">
        <is>
          <t>Cost complement, conventional (lower of cost or market)</t>
        </is>
      </c>
      <c r="B10" s="10">
        <f>IF(N(C9)=0,"",B9/C9)</f>
        <v>0.475770925110132</v>
      </c>
      <c r="C10" s="2" t="n"/>
      <c r="D10" s="6" t="inlineStr">
        <is>
          <t>Markdowns left out, so the ratio is lower</t>
        </is>
      </c>
    </row>
    <row r="11">
      <c r="A11" t="inlineStr">
        <is>
          <t>Sales</t>
        </is>
      </c>
      <c r="B11" s="2" t="n"/>
      <c r="C11" s="2" t="n">
        <v>372000</v>
      </c>
      <c r="D11" s="3" t="inlineStr">
        <is>
          <t>At the prices actually charged</t>
        </is>
      </c>
    </row>
    <row r="12">
      <c r="A12" t="inlineStr">
        <is>
          <t>Book ending inventory at retail</t>
        </is>
      </c>
      <c r="B12" s="2" t="n"/>
      <c r="C12" s="2">
        <f>C7-C11</f>
        <v>60000</v>
      </c>
      <c r="D12" s="3" t="inlineStr">
        <is>
          <t>What should be on the shelves, at retail</t>
        </is>
      </c>
    </row>
    <row r="13">
      <c r="A13" t="inlineStr">
        <is>
          <t>Counted ending inventory at retail</t>
        </is>
      </c>
      <c r="B13" s="2" t="n"/>
      <c r="C13" s="2" t="n">
        <v>55000</v>
      </c>
      <c r="D13" s="3" t="inlineStr">
        <is>
          <t>The count, at the prices on the shelf</t>
        </is>
      </c>
    </row>
    <row r="14">
      <c r="A14" t="inlineStr">
        <is>
          <t>Shrink at retail</t>
        </is>
      </c>
      <c r="B14" s="2" t="n"/>
      <c r="C14" s="2">
        <f>C12-C13</f>
        <v>5000</v>
      </c>
      <c r="D14" s="3" t="inlineStr">
        <is>
          <t>Book less counted</t>
        </is>
      </c>
    </row>
    <row r="15">
      <c r="A15" t="inlineStr">
        <is>
          <t>Shrink, share of sales</t>
        </is>
      </c>
      <c r="B15" s="2" t="n"/>
      <c r="C15" s="11">
        <f>IF(N(C11)=0,"",C14/C11)</f>
        <v>0.0134408602150538</v>
      </c>
      <c r="D15" s="3" t="inlineStr"/>
    </row>
    <row r="16">
      <c r="A16" s="7" t="inlineStr">
        <is>
          <t>Ending inventory at cost, cost method</t>
        </is>
      </c>
      <c r="B16" s="12">
        <f>C13*B8</f>
        <v>27500</v>
      </c>
      <c r="C16" s="2" t="n"/>
      <c r="D16" s="3" t="inlineStr">
        <is>
          <t>Counted at retail × cost complement</t>
        </is>
      </c>
    </row>
    <row r="17">
      <c r="A17" s="7" t="inlineStr">
        <is>
          <t>Cost of goods sold, cost method</t>
        </is>
      </c>
      <c r="B17" s="12">
        <f>B7-B16</f>
        <v>188500</v>
      </c>
      <c r="C17" s="2" t="n"/>
      <c r="D17" s="3" t="inlineStr"/>
    </row>
    <row r="18">
      <c r="A18" s="7" t="inlineStr">
        <is>
          <t>Gross margin, cost method</t>
        </is>
      </c>
      <c r="B18" s="8">
        <f>IF(N(C11)=0,"",(C11-B17)/C11)</f>
        <v>0.493279569892473</v>
      </c>
      <c r="C18" s="2" t="n"/>
      <c r="D18" s="3" t="inlineStr"/>
    </row>
    <row r="19">
      <c r="A19" t="inlineStr">
        <is>
          <t>Ending inventory at cost, conventional</t>
        </is>
      </c>
      <c r="B19" s="2">
        <f>C13*B10</f>
        <v>26167.4008810573</v>
      </c>
      <c r="C19" s="2" t="n"/>
      <c r="D19" s="3" t="inlineStr"/>
    </row>
    <row r="20">
      <c r="A20" t="inlineStr">
        <is>
          <t>Cost of goods sold, conventional</t>
        </is>
      </c>
      <c r="B20" s="2">
        <f>B7-B19</f>
        <v>189832.599118943</v>
      </c>
      <c r="C20" s="2" t="n"/>
      <c r="D20" s="3" t="inlineStr"/>
    </row>
    <row r="21">
      <c r="A21" t="inlineStr">
        <is>
          <t>Gross margin, conventional</t>
        </is>
      </c>
      <c r="B21" s="11">
        <f>IF(N(C11)=0,"",(C11-B20)/C11)</f>
        <v>0.48969731419639</v>
      </c>
      <c r="C21" s="2" t="n"/>
      <c r="D21" s="3" t="inlineStr"/>
    </row>
    <row r="22">
      <c r="B22" s="2" t="n"/>
      <c r="C22" s="2" t="n"/>
      <c r="D22" s="3" t="n"/>
    </row>
    <row r="23">
      <c r="A23" t="inlineStr">
        <is>
          <t>Between counts: estimated shrink, share of sales</t>
        </is>
      </c>
      <c r="B23" s="2" t="n"/>
      <c r="C23" s="11" t="n">
        <v>0.013</v>
      </c>
      <c r="D23" s="3" t="inlineStr">
        <is>
          <t>From the last count</t>
        </is>
      </c>
    </row>
    <row r="24">
      <c r="A24" t="inlineStr">
        <is>
          <t>Estimated ending inventory at retail, no count</t>
        </is>
      </c>
      <c r="B24" s="2" t="n"/>
      <c r="C24" s="2">
        <f>C12-C11*C23</f>
        <v>55164</v>
      </c>
      <c r="D24" s="3" t="inlineStr"/>
    </row>
    <row r="25" ht="30" customHeight="1">
      <c r="A25" s="4" t="inlineStr">
        <is>
          <t>Estimated ending inventory at cost, cost method</t>
        </is>
      </c>
      <c r="B25" s="5">
        <f>C24*B8</f>
        <v>27582</v>
      </c>
      <c r="C25" s="2" t="n"/>
      <c r="D25" s="6" t="inlineStr"/>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3" t="inlineStr">
        <is>
          <t>Retail inventory method formula</t>
        </is>
      </c>
    </row>
    <row r="2" ht="15" customHeight="1">
      <c r="A2" s="4" t="inlineStr">
        <is>
          <t>From the article: https://www.tarostack.com/articles/retail-inventory-method-formula</t>
        </is>
      </c>
    </row>
    <row r="3" ht="15" customHeight="1">
      <c r="A3" s="4" t="inlineStr"/>
    </row>
    <row r="4" ht="90" customHeight="1">
      <c r="A4" s="4" t="inlineStr">
        <is>
          <t>Retail method: type beginning inventory and purchases at cost and at retail, freight in, net markups and net markdowns, the year's sales, and the counted ending inventory at the prices on the shelf. The cost complement both ways, the book ending inventory at retail, shrink, the ending inventory at cost, cost of goods sold and gross margin fill in, by the cost method (markdowns taken off the retail in the ratio) and the conventional method (markdowns left out, which approximates lower of cost or market).</t>
        </is>
      </c>
    </row>
    <row r="5" ht="30" customHeight="1">
      <c r="A5" s="4" t="inlineStr">
        <is>
          <t>Between counts: type an estimated shrink rate from the last count, and an estimated ending inventory at retail and at cost fills in without a count.</t>
        </is>
      </c>
    </row>
    <row r="6" ht="15" customHeight="1">
      <c r="A6" s="4" t="inlineStr">
        <is>
          <t>The example is the article's made-up gift shop's year.</t>
        </is>
      </c>
    </row>
    <row r="7" ht="30" customHeight="1">
      <c r="A7" s="4" t="inlineStr">
        <is>
          <t>This is a calculator, not tax advice; the method you use for tax has to follow the IRS rules for it.</t>
        </is>
      </c>
    </row>
    <row r="8" ht="15" customHeight="1">
      <c r="A8" s="4" t="inlineStr"/>
    </row>
    <row r="9" ht="15" customHeight="1">
      <c r="A9" s="4" t="inlineStr">
        <is>
          <t>Works in Excel (2010 and later), Google Sheets, LibreOffice and Numbers. No macros.</t>
        </is>
      </c>
    </row>
    <row r="10" ht="30" customHeight="1">
      <c r="A10" s="4"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