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tu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'Status'!$1:$1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20" customWidth="1" min="3" max="3"/>
    <col width="18" customWidth="1" min="4" max="4"/>
    <col width="16" customWidth="1" min="5" max="5"/>
    <col width="14" customWidth="1" min="6" max="6"/>
  </cols>
  <sheetData>
    <row r="1" ht="30" customHeight="1">
      <c r="A1" s="1" t="inlineStr">
        <is>
          <t>Year</t>
        </is>
      </c>
      <c r="B1" s="1" t="inlineStr">
        <is>
          <t>Human food sales</t>
        </is>
      </c>
      <c r="C1" s="1" t="inlineStr">
        <is>
          <t>Market value of food held without sale</t>
        </is>
      </c>
      <c r="D1" s="1" t="inlineStr">
        <is>
          <t>Sales to qualified end-users</t>
        </is>
      </c>
      <c r="E1" s="1" t="inlineStr">
        <is>
          <t>Sales to everyone else</t>
        </is>
      </c>
      <c r="F1" s="1" t="inlineStr">
        <is>
          <t>Total</t>
        </is>
      </c>
    </row>
    <row r="2">
      <c r="A2" t="n">
        <v>2023</v>
      </c>
      <c r="B2" s="2" t="n">
        <v>238000</v>
      </c>
      <c r="C2" s="2" t="n">
        <v>0</v>
      </c>
      <c r="D2" s="2" t="n">
        <v>96000</v>
      </c>
      <c r="E2" s="2">
        <f>IF(B2="","",B2-D2)</f>
        <v>142000</v>
      </c>
      <c r="F2" s="2">
        <f>IF(B2="","",B2+C2)</f>
        <v>238000</v>
      </c>
    </row>
    <row r="3">
      <c r="A3" t="n">
        <v>2024</v>
      </c>
      <c r="B3" s="2" t="n">
        <v>271000</v>
      </c>
      <c r="C3" s="2" t="n">
        <v>0</v>
      </c>
      <c r="D3" s="2" t="n">
        <v>104000</v>
      </c>
      <c r="E3" s="2">
        <f>IF(B3="","",B3-D3)</f>
        <v>167000</v>
      </c>
      <c r="F3" s="2">
        <f>IF(B3="","",B3+C3)</f>
        <v>271000</v>
      </c>
    </row>
    <row r="4">
      <c r="A4" t="n">
        <v>2025</v>
      </c>
      <c r="B4" s="2" t="n">
        <v>312000</v>
      </c>
      <c r="C4" s="2" t="n">
        <v>0</v>
      </c>
      <c r="D4" s="2" t="n">
        <v>118000</v>
      </c>
      <c r="E4" s="2">
        <f>IF(B4="","",B4-D4)</f>
        <v>194000</v>
      </c>
      <c r="F4" s="2">
        <f>IF(B4="","",B4+C4)</f>
        <v>312000</v>
      </c>
    </row>
    <row r="5"/>
    <row r="6">
      <c r="A6" s="3" t="inlineStr">
        <is>
          <t>Average</t>
        </is>
      </c>
      <c r="B6" s="4">
        <f>AVERAGE(B2:B4)</f>
        <v>273666.666666667</v>
      </c>
      <c r="C6" s="4">
        <f>AVERAGE(C2:C4)</f>
        <v>0</v>
      </c>
      <c r="D6" s="4">
        <f>AVERAGE(D2:D4)</f>
        <v>106000</v>
      </c>
      <c r="E6" s="4">
        <f>AVERAGE(E2:E4)</f>
        <v>167666.666666667</v>
      </c>
      <c r="F6" s="4">
        <f>AVERAGE(F2:F4)</f>
        <v>273666.666666667</v>
      </c>
    </row>
    <row r="7"/>
    <row r="8">
      <c r="A8" t="inlineStr">
        <is>
          <t>Very small business figure, adjusted for inflation</t>
        </is>
      </c>
      <c r="B8" s="2" t="n"/>
    </row>
    <row r="9">
      <c r="A9" t="inlineStr">
        <is>
          <t>Second test's figure, adjusted for inflation</t>
        </is>
      </c>
      <c r="B9" s="2" t="n"/>
    </row>
    <row r="10">
      <c r="A10" t="inlineStr">
        <is>
          <t>Very small business?</t>
        </is>
      </c>
      <c r="B10" t="str">
        <f>IF(B8="","Type FDA's figure in B8",IF(F6&lt;B8,"Yes","No"))</f>
        <v>Type FDA's figure in B8</v>
      </c>
    </row>
    <row r="11" ht="30" customHeight="1">
      <c r="A11" s="5" t="inlineStr">
        <is>
          <t>Second test: more sold to qualified end-users, and all sales under the figure?</t>
        </is>
      </c>
      <c r="B11" s="6" t="str">
        <f>IF(B9="","Type FDA's figure in B9",IF(AND(D6&gt;E6,B6&lt;B9),"Yes","No"))</f>
        <v>Type FDA's figure in B9</v>
      </c>
    </row>
    <row r="12">
      <c r="A12" s="3" t="inlineStr">
        <is>
          <t>Qualified facility?</t>
        </is>
      </c>
      <c r="B12" s="3" t="str">
        <f>IF(OR(B10="Yes",B11="Yes"),"Yes: attest, and follow the modified requirements",IF(OR(B8="",B9=""),"Type both figures","No: a food safety plan under subpart C"))</f>
        <v>Type both figures</v>
      </c>
    </row>
    <row r="13"/>
    <row r="14">
      <c r="A14" s="7" t="inlineStr">
        <is>
          <t>Type FDA's current inflation-adjusted figures in B8 and B9; FDA publishes them. Include subsidiaries and affiliates.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8" t="inlineStr">
        <is>
          <t>Qualified facility checker</t>
        </is>
      </c>
    </row>
    <row r="2" ht="15" customHeight="1">
      <c r="A2" s="5" t="inlineStr">
        <is>
          <t>From the article: https://www.tarostack.com/articles/qualified-facility-attestation</t>
        </is>
      </c>
    </row>
    <row r="3" ht="15" customHeight="1">
      <c r="A3" s="5" t="inlineStr"/>
    </row>
    <row r="4" ht="30" customHeight="1">
      <c r="A4" s="5" t="inlineStr">
        <is>
          <t>The example is the article's made-up Michigan preserves maker; type FDA's current inflation-adjusted figures in B8 and B9.</t>
        </is>
      </c>
    </row>
    <row r="5" ht="30" customHeight="1">
      <c r="A5" s="5" t="inlineStr">
        <is>
          <t>Status: three years of human food sales, the market value of food held without sale, and sales to qualified end-users; the averages and both tests fill in.</t>
        </is>
      </c>
    </row>
    <row r="6" ht="15" customHeight="1">
      <c r="A6" s="5" t="inlineStr"/>
    </row>
    <row r="7" ht="15" customHeight="1">
      <c r="A7" s="5" t="inlineStr">
        <is>
          <t>Works in Excel (2010 and later), Google Sheets, LibreOffice and Numbers. No macros.</t>
        </is>
      </c>
    </row>
    <row r="8" ht="30" customHeight="1">
      <c r="A8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