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EE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'OEE'!$1:$1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1" fontId="0" fillId="0" borderId="0" pivotButton="0" quotePrefix="0" xfId="0"/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3" fontId="0" fillId="0" borderId="0" applyAlignment="1" pivotButton="0" quotePrefix="0" xfId="0">
      <alignment vertical="top"/>
    </xf>
    <xf numFmtId="3" fontId="0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2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9" customWidth="1" min="4" max="4"/>
    <col width="10" customWidth="1" min="5" max="5"/>
    <col width="8" customWidth="1" min="6" max="6"/>
    <col width="8" customWidth="1" min="7" max="7"/>
    <col width="10" customWidth="1" min="8" max="8"/>
    <col width="10" customWidth="1" min="9" max="9"/>
    <col width="9" customWidth="1" min="10" max="10"/>
    <col width="9" customWidth="1" min="11" max="11"/>
    <col width="36" customWidth="1" min="13" max="13"/>
    <col width="10" customWidth="1" min="14" max="14"/>
  </cols>
  <sheetData>
    <row r="1" ht="45" customHeight="1">
      <c r="A1" s="1" t="inlineStr">
        <is>
          <t>Shift</t>
        </is>
      </c>
      <c r="B1" s="1" t="inlineStr">
        <is>
          <t>Planned minutes</t>
        </is>
      </c>
      <c r="C1" s="1" t="inlineStr">
        <is>
          <t>Downtime minutes</t>
        </is>
      </c>
      <c r="D1" s="1" t="inlineStr">
        <is>
          <t>Run minutes</t>
        </is>
      </c>
      <c r="E1" s="1" t="inlineStr">
        <is>
          <t>Ideal minutes a batch</t>
        </is>
      </c>
      <c r="F1" s="1" t="inlineStr">
        <is>
          <t>Batches</t>
        </is>
      </c>
      <c r="G1" s="1" t="inlineStr">
        <is>
          <t>Good batches</t>
        </is>
      </c>
      <c r="H1" s="1" t="inlineStr">
        <is>
          <t>Availability</t>
        </is>
      </c>
      <c r="I1" s="1" t="inlineStr">
        <is>
          <t>Performance</t>
        </is>
      </c>
      <c r="J1" s="1" t="inlineStr">
        <is>
          <t>Quality</t>
        </is>
      </c>
      <c r="K1" s="1" t="inlineStr">
        <is>
          <t>OEE</t>
        </is>
      </c>
      <c r="M1" s="2" t="inlineStr">
        <is>
          <t>In kilos</t>
        </is>
      </c>
    </row>
    <row r="2">
      <c r="A2" t="inlineStr">
        <is>
          <t>Mon Oct 5</t>
        </is>
      </c>
      <c r="B2" t="n">
        <v>420</v>
      </c>
      <c r="C2" t="n">
        <v>75</v>
      </c>
      <c r="D2">
        <f>IF(B2="","",B2-N(C2))</f>
        <v>345</v>
      </c>
      <c r="E2" t="n">
        <v>15</v>
      </c>
      <c r="F2" t="n">
        <v>19</v>
      </c>
      <c r="G2" t="n">
        <v>18</v>
      </c>
      <c r="H2" s="3">
        <f>IF(N(B2)=0,"",D2/B2)</f>
        <v>0.821428571428571</v>
      </c>
      <c r="I2" s="3">
        <f>IF(OR(N(D2)=0,F2=""),"",E2*F2/D2)</f>
        <v>0.826086956521739</v>
      </c>
      <c r="J2" s="3">
        <f>IF(N(F2)=0,"",G2/F2)</f>
        <v>0.947368421052632</v>
      </c>
      <c r="K2" s="3">
        <f>IF(OR(H2="",I2="",J2=""),"",H2*I2*J2)</f>
        <v>0.642857142857143</v>
      </c>
      <c r="M2" t="inlineStr">
        <is>
          <t>Kilos a batch</t>
        </is>
      </c>
      <c r="N2" s="4" t="n">
        <v>2</v>
      </c>
    </row>
    <row r="3" ht="30" customHeight="1">
      <c r="A3" s="5" t="inlineStr">
        <is>
          <t>Tue Oct 6</t>
        </is>
      </c>
      <c r="B3" s="5" t="n">
        <v>420</v>
      </c>
      <c r="C3" s="5" t="n">
        <v>40</v>
      </c>
      <c r="D3" s="5">
        <f>IF(B3="","",B3-N(C3))</f>
        <v>380</v>
      </c>
      <c r="E3" s="5" t="n">
        <v>15</v>
      </c>
      <c r="F3" s="5" t="n">
        <v>23</v>
      </c>
      <c r="G3" s="5" t="n">
        <v>23</v>
      </c>
      <c r="H3" s="6">
        <f>IF(N(B3)=0,"",D3/B3)</f>
        <v>0.904761904761905</v>
      </c>
      <c r="I3" s="6">
        <f>IF(OR(N(D3)=0,F3=""),"",E3*F3/D3)</f>
        <v>0.907894736842105</v>
      </c>
      <c r="J3" s="6">
        <f>IF(N(F3)=0,"",G3/F3)</f>
        <v>1</v>
      </c>
      <c r="K3" s="6">
        <f>IF(OR(H3="",I3="",J3=""),"",H3*I3*J3)</f>
        <v>0.821428571428572</v>
      </c>
      <c r="M3" s="7" t="inlineStr">
        <is>
          <t>Could have roasted in the planned time</t>
        </is>
      </c>
      <c r="N3" s="8">
        <f>B42/E42*N2</f>
        <v>168</v>
      </c>
    </row>
    <row r="4">
      <c r="A4" t="inlineStr">
        <is>
          <t>Wed Oct 7</t>
        </is>
      </c>
      <c r="B4" t="n">
        <v>420</v>
      </c>
      <c r="C4" t="n">
        <v>95</v>
      </c>
      <c r="D4">
        <f>IF(B4="","",B4-N(C4))</f>
        <v>325</v>
      </c>
      <c r="E4" t="n">
        <v>15</v>
      </c>
      <c r="F4" t="n">
        <v>18</v>
      </c>
      <c r="G4" t="n">
        <v>17</v>
      </c>
      <c r="H4" s="3">
        <f>IF(N(B4)=0,"",D4/B4)</f>
        <v>0.773809523809524</v>
      </c>
      <c r="I4" s="3">
        <f>IF(OR(N(D4)=0,F4=""),"",E4*F4/D4)</f>
        <v>0.830769230769231</v>
      </c>
      <c r="J4" s="3">
        <f>IF(N(F4)=0,"",G4/F4)</f>
        <v>0.944444444444444</v>
      </c>
      <c r="K4" s="3">
        <f>IF(OR(H4="",I4="",J4=""),"",H4*I4*J4)</f>
        <v>0.607142857142857</v>
      </c>
      <c r="M4" t="inlineStr">
        <is>
          <t>Roasted, good</t>
        </is>
      </c>
      <c r="N4" s="9">
        <f>G42*N2</f>
        <v>116</v>
      </c>
    </row>
    <row r="5">
      <c r="D5" t="str">
        <f>IF(B5="","",B5-N(C5))</f>
        <v/>
      </c>
      <c r="H5" s="3" t="str">
        <f>IF(N(B5)=0,"",D5/B5)</f>
        <v/>
      </c>
      <c r="I5" s="3" t="str">
        <f>IF(OR(N(D5)=0,F5=""),"",E5*F5/D5)</f>
        <v/>
      </c>
      <c r="J5" s="3" t="str">
        <f>IF(N(F5)=0,"",G5/F5)</f>
        <v/>
      </c>
      <c r="K5" s="3" t="str">
        <f>IF(OR(H5="",I5="",J5=""),"",H5*I5*J5)</f>
        <v/>
      </c>
      <c r="M5" t="inlineStr">
        <is>
          <t>Lost to downtime</t>
        </is>
      </c>
      <c r="N5" s="9">
        <f>C42/E42*N2</f>
        <v>28</v>
      </c>
    </row>
    <row r="6">
      <c r="D6" t="str">
        <f>IF(B6="","",B6-N(C6))</f>
        <v/>
      </c>
      <c r="H6" s="3" t="str">
        <f>IF(N(B6)=0,"",D6/B6)</f>
        <v/>
      </c>
      <c r="I6" s="3" t="str">
        <f>IF(OR(N(D6)=0,F6=""),"",E6*F6/D6)</f>
        <v/>
      </c>
      <c r="J6" s="3" t="str">
        <f>IF(N(F6)=0,"",G6/F6)</f>
        <v/>
      </c>
      <c r="K6" s="3" t="str">
        <f>IF(OR(H6="",I6="",J6=""),"",H6*I6*J6)</f>
        <v/>
      </c>
      <c r="M6" t="inlineStr">
        <is>
          <t>Lost to running slow</t>
        </is>
      </c>
      <c r="N6" s="9">
        <f>(D42/E42-F42)*N2</f>
        <v>20</v>
      </c>
    </row>
    <row r="7">
      <c r="D7" t="str">
        <f>IF(B7="","",B7-N(C7))</f>
        <v/>
      </c>
      <c r="H7" s="3" t="str">
        <f>IF(N(B7)=0,"",D7/B7)</f>
        <v/>
      </c>
      <c r="I7" s="3" t="str">
        <f>IF(OR(N(D7)=0,F7=""),"",E7*F7/D7)</f>
        <v/>
      </c>
      <c r="J7" s="3" t="str">
        <f>IF(N(F7)=0,"",G7/F7)</f>
        <v/>
      </c>
      <c r="K7" s="3" t="str">
        <f>IF(OR(H7="",I7="",J7=""),"",H7*I7*J7)</f>
        <v/>
      </c>
      <c r="M7" t="inlineStr">
        <is>
          <t>Lost to rejects</t>
        </is>
      </c>
      <c r="N7" s="9">
        <f>(F42-G42)*N2</f>
        <v>4</v>
      </c>
    </row>
    <row r="8">
      <c r="D8" t="str">
        <f>IF(B8="","",B8-N(C8))</f>
        <v/>
      </c>
      <c r="H8" s="3" t="str">
        <f>IF(N(B8)=0,"",D8/B8)</f>
        <v/>
      </c>
      <c r="I8" s="3" t="str">
        <f>IF(OR(N(D8)=0,F8=""),"",E8*F8/D8)</f>
        <v/>
      </c>
      <c r="J8" s="3" t="str">
        <f>IF(N(F8)=0,"",G8/F8)</f>
        <v/>
      </c>
      <c r="K8" s="3" t="str">
        <f>IF(OR(H8="",I8="",J8=""),"",H8*I8*J8)</f>
        <v/>
      </c>
    </row>
    <row r="9">
      <c r="D9" t="str">
        <f>IF(B9="","",B9-N(C9))</f>
        <v/>
      </c>
      <c r="H9" s="3" t="str">
        <f>IF(N(B9)=0,"",D9/B9)</f>
        <v/>
      </c>
      <c r="I9" s="3" t="str">
        <f>IF(OR(N(D9)=0,F9=""),"",E9*F9/D9)</f>
        <v/>
      </c>
      <c r="J9" s="3" t="str">
        <f>IF(N(F9)=0,"",G9/F9)</f>
        <v/>
      </c>
      <c r="K9" s="3" t="str">
        <f>IF(OR(H9="",I9="",J9=""),"",H9*I9*J9)</f>
        <v/>
      </c>
      <c r="M9" s="10" t="inlineStr">
        <is>
          <t>OEE = availability x performance x quality = good batches x ideal minutes / planned minutes.</t>
        </is>
      </c>
    </row>
    <row r="10">
      <c r="D10" t="str">
        <f>IF(B10="","",B10-N(C10))</f>
        <v/>
      </c>
      <c r="H10" s="3" t="str">
        <f>IF(N(B10)=0,"",D10/B10)</f>
        <v/>
      </c>
      <c r="I10" s="3" t="str">
        <f>IF(OR(N(D10)=0,F10=""),"",E10*F10/D10)</f>
        <v/>
      </c>
      <c r="J10" s="3" t="str">
        <f>IF(N(F10)=0,"",G10/F10)</f>
        <v/>
      </c>
      <c r="K10" s="3" t="str">
        <f>IF(OR(H10="",I10="",J10=""),"",H10*I10*J10)</f>
        <v/>
      </c>
    </row>
    <row r="11">
      <c r="D11" t="str">
        <f>IF(B11="","",B11-N(C11))</f>
        <v/>
      </c>
      <c r="H11" s="3" t="str">
        <f>IF(N(B11)=0,"",D11/B11)</f>
        <v/>
      </c>
      <c r="I11" s="3" t="str">
        <f>IF(OR(N(D11)=0,F11=""),"",E11*F11/D11)</f>
        <v/>
      </c>
      <c r="J11" s="3" t="str">
        <f>IF(N(F11)=0,"",G11/F11)</f>
        <v/>
      </c>
      <c r="K11" s="3" t="str">
        <f>IF(OR(H11="",I11="",J11=""),"",H11*I11*J11)</f>
        <v/>
      </c>
    </row>
    <row r="12">
      <c r="D12" t="str">
        <f>IF(B12="","",B12-N(C12))</f>
        <v/>
      </c>
      <c r="H12" s="3" t="str">
        <f>IF(N(B12)=0,"",D12/B12)</f>
        <v/>
      </c>
      <c r="I12" s="3" t="str">
        <f>IF(OR(N(D12)=0,F12=""),"",E12*F12/D12)</f>
        <v/>
      </c>
      <c r="J12" s="3" t="str">
        <f>IF(N(F12)=0,"",G12/F12)</f>
        <v/>
      </c>
      <c r="K12" s="3" t="str">
        <f>IF(OR(H12="",I12="",J12=""),"",H12*I12*J12)</f>
        <v/>
      </c>
    </row>
    <row r="13">
      <c r="D13" t="str">
        <f>IF(B13="","",B13-N(C13))</f>
        <v/>
      </c>
      <c r="H13" s="3" t="str">
        <f>IF(N(B13)=0,"",D13/B13)</f>
        <v/>
      </c>
      <c r="I13" s="3" t="str">
        <f>IF(OR(N(D13)=0,F13=""),"",E13*F13/D13)</f>
        <v/>
      </c>
      <c r="J13" s="3" t="str">
        <f>IF(N(F13)=0,"",G13/F13)</f>
        <v/>
      </c>
      <c r="K13" s="3" t="str">
        <f>IF(OR(H13="",I13="",J13=""),"",H13*I13*J13)</f>
        <v/>
      </c>
    </row>
    <row r="14">
      <c r="D14" t="str">
        <f>IF(B14="","",B14-N(C14))</f>
        <v/>
      </c>
      <c r="H14" s="3" t="str">
        <f>IF(N(B14)=0,"",D14/B14)</f>
        <v/>
      </c>
      <c r="I14" s="3" t="str">
        <f>IF(OR(N(D14)=0,F14=""),"",E14*F14/D14)</f>
        <v/>
      </c>
      <c r="J14" s="3" t="str">
        <f>IF(N(F14)=0,"",G14/F14)</f>
        <v/>
      </c>
      <c r="K14" s="3" t="str">
        <f>IF(OR(H14="",I14="",J14=""),"",H14*I14*J14)</f>
        <v/>
      </c>
    </row>
    <row r="15">
      <c r="D15" t="str">
        <f>IF(B15="","",B15-N(C15))</f>
        <v/>
      </c>
      <c r="H15" s="3" t="str">
        <f>IF(N(B15)=0,"",D15/B15)</f>
        <v/>
      </c>
      <c r="I15" s="3" t="str">
        <f>IF(OR(N(D15)=0,F15=""),"",E15*F15/D15)</f>
        <v/>
      </c>
      <c r="J15" s="3" t="str">
        <f>IF(N(F15)=0,"",G15/F15)</f>
        <v/>
      </c>
      <c r="K15" s="3" t="str">
        <f>IF(OR(H15="",I15="",J15=""),"",H15*I15*J15)</f>
        <v/>
      </c>
    </row>
    <row r="16">
      <c r="D16" t="str">
        <f>IF(B16="","",B16-N(C16))</f>
        <v/>
      </c>
      <c r="H16" s="3" t="str">
        <f>IF(N(B16)=0,"",D16/B16)</f>
        <v/>
      </c>
      <c r="I16" s="3" t="str">
        <f>IF(OR(N(D16)=0,F16=""),"",E16*F16/D16)</f>
        <v/>
      </c>
      <c r="J16" s="3" t="str">
        <f>IF(N(F16)=0,"",G16/F16)</f>
        <v/>
      </c>
      <c r="K16" s="3" t="str">
        <f>IF(OR(H16="",I16="",J16=""),"",H16*I16*J16)</f>
        <v/>
      </c>
    </row>
    <row r="17">
      <c r="D17" t="str">
        <f>IF(B17="","",B17-N(C17))</f>
        <v/>
      </c>
      <c r="H17" s="3" t="str">
        <f>IF(N(B17)=0,"",D17/B17)</f>
        <v/>
      </c>
      <c r="I17" s="3" t="str">
        <f>IF(OR(N(D17)=0,F17=""),"",E17*F17/D17)</f>
        <v/>
      </c>
      <c r="J17" s="3" t="str">
        <f>IF(N(F17)=0,"",G17/F17)</f>
        <v/>
      </c>
      <c r="K17" s="3" t="str">
        <f>IF(OR(H17="",I17="",J17=""),"",H17*I17*J17)</f>
        <v/>
      </c>
    </row>
    <row r="18">
      <c r="D18" t="str">
        <f>IF(B18="","",B18-N(C18))</f>
        <v/>
      </c>
      <c r="H18" s="3" t="str">
        <f>IF(N(B18)=0,"",D18/B18)</f>
        <v/>
      </c>
      <c r="I18" s="3" t="str">
        <f>IF(OR(N(D18)=0,F18=""),"",E18*F18/D18)</f>
        <v/>
      </c>
      <c r="J18" s="3" t="str">
        <f>IF(N(F18)=0,"",G18/F18)</f>
        <v/>
      </c>
      <c r="K18" s="3" t="str">
        <f>IF(OR(H18="",I18="",J18=""),"",H18*I18*J18)</f>
        <v/>
      </c>
    </row>
    <row r="19">
      <c r="D19" t="str">
        <f>IF(B19="","",B19-N(C19))</f>
        <v/>
      </c>
      <c r="H19" s="3" t="str">
        <f>IF(N(B19)=0,"",D19/B19)</f>
        <v/>
      </c>
      <c r="I19" s="3" t="str">
        <f>IF(OR(N(D19)=0,F19=""),"",E19*F19/D19)</f>
        <v/>
      </c>
      <c r="J19" s="3" t="str">
        <f>IF(N(F19)=0,"",G19/F19)</f>
        <v/>
      </c>
      <c r="K19" s="3" t="str">
        <f>IF(OR(H19="",I19="",J19=""),"",H19*I19*J19)</f>
        <v/>
      </c>
    </row>
    <row r="20">
      <c r="D20" t="str">
        <f>IF(B20="","",B20-N(C20))</f>
        <v/>
      </c>
      <c r="H20" s="3" t="str">
        <f>IF(N(B20)=0,"",D20/B20)</f>
        <v/>
      </c>
      <c r="I20" s="3" t="str">
        <f>IF(OR(N(D20)=0,F20=""),"",E20*F20/D20)</f>
        <v/>
      </c>
      <c r="J20" s="3" t="str">
        <f>IF(N(F20)=0,"",G20/F20)</f>
        <v/>
      </c>
      <c r="K20" s="3" t="str">
        <f>IF(OR(H20="",I20="",J20=""),"",H20*I20*J20)</f>
        <v/>
      </c>
    </row>
    <row r="21">
      <c r="D21" t="str">
        <f>IF(B21="","",B21-N(C21))</f>
        <v/>
      </c>
      <c r="H21" s="3" t="str">
        <f>IF(N(B21)=0,"",D21/B21)</f>
        <v/>
      </c>
      <c r="I21" s="3" t="str">
        <f>IF(OR(N(D21)=0,F21=""),"",E21*F21/D21)</f>
        <v/>
      </c>
      <c r="J21" s="3" t="str">
        <f>IF(N(F21)=0,"",G21/F21)</f>
        <v/>
      </c>
      <c r="K21" s="3" t="str">
        <f>IF(OR(H21="",I21="",J21=""),"",H21*I21*J21)</f>
        <v/>
      </c>
    </row>
    <row r="22">
      <c r="D22" t="str">
        <f>IF(B22="","",B22-N(C22))</f>
        <v/>
      </c>
      <c r="H22" s="3" t="str">
        <f>IF(N(B22)=0,"",D22/B22)</f>
        <v/>
      </c>
      <c r="I22" s="3" t="str">
        <f>IF(OR(N(D22)=0,F22=""),"",E22*F22/D22)</f>
        <v/>
      </c>
      <c r="J22" s="3" t="str">
        <f>IF(N(F22)=0,"",G22/F22)</f>
        <v/>
      </c>
      <c r="K22" s="3" t="str">
        <f>IF(OR(H22="",I22="",J22=""),"",H22*I22*J22)</f>
        <v/>
      </c>
    </row>
    <row r="23">
      <c r="D23" t="str">
        <f>IF(B23="","",B23-N(C23))</f>
        <v/>
      </c>
      <c r="H23" s="3" t="str">
        <f>IF(N(B23)=0,"",D23/B23)</f>
        <v/>
      </c>
      <c r="I23" s="3" t="str">
        <f>IF(OR(N(D23)=0,F23=""),"",E23*F23/D23)</f>
        <v/>
      </c>
      <c r="J23" s="3" t="str">
        <f>IF(N(F23)=0,"",G23/F23)</f>
        <v/>
      </c>
      <c r="K23" s="3" t="str">
        <f>IF(OR(H23="",I23="",J23=""),"",H23*I23*J23)</f>
        <v/>
      </c>
    </row>
    <row r="24">
      <c r="D24" t="str">
        <f>IF(B24="","",B24-N(C24))</f>
        <v/>
      </c>
      <c r="H24" s="3" t="str">
        <f>IF(N(B24)=0,"",D24/B24)</f>
        <v/>
      </c>
      <c r="I24" s="3" t="str">
        <f>IF(OR(N(D24)=0,F24=""),"",E24*F24/D24)</f>
        <v/>
      </c>
      <c r="J24" s="3" t="str">
        <f>IF(N(F24)=0,"",G24/F24)</f>
        <v/>
      </c>
      <c r="K24" s="3" t="str">
        <f>IF(OR(H24="",I24="",J24=""),"",H24*I24*J24)</f>
        <v/>
      </c>
    </row>
    <row r="25">
      <c r="D25" t="str">
        <f>IF(B25="","",B25-N(C25))</f>
        <v/>
      </c>
      <c r="H25" s="3" t="str">
        <f>IF(N(B25)=0,"",D25/B25)</f>
        <v/>
      </c>
      <c r="I25" s="3" t="str">
        <f>IF(OR(N(D25)=0,F25=""),"",E25*F25/D25)</f>
        <v/>
      </c>
      <c r="J25" s="3" t="str">
        <f>IF(N(F25)=0,"",G25/F25)</f>
        <v/>
      </c>
      <c r="K25" s="3" t="str">
        <f>IF(OR(H25="",I25="",J25=""),"",H25*I25*J25)</f>
        <v/>
      </c>
    </row>
    <row r="26">
      <c r="D26" t="str">
        <f>IF(B26="","",B26-N(C26))</f>
        <v/>
      </c>
      <c r="H26" s="3" t="str">
        <f>IF(N(B26)=0,"",D26/B26)</f>
        <v/>
      </c>
      <c r="I26" s="3" t="str">
        <f>IF(OR(N(D26)=0,F26=""),"",E26*F26/D26)</f>
        <v/>
      </c>
      <c r="J26" s="3" t="str">
        <f>IF(N(F26)=0,"",G26/F26)</f>
        <v/>
      </c>
      <c r="K26" s="3" t="str">
        <f>IF(OR(H26="",I26="",J26=""),"",H26*I26*J26)</f>
        <v/>
      </c>
    </row>
    <row r="27">
      <c r="D27" t="str">
        <f>IF(B27="","",B27-N(C27))</f>
        <v/>
      </c>
      <c r="H27" s="3" t="str">
        <f>IF(N(B27)=0,"",D27/B27)</f>
        <v/>
      </c>
      <c r="I27" s="3" t="str">
        <f>IF(OR(N(D27)=0,F27=""),"",E27*F27/D27)</f>
        <v/>
      </c>
      <c r="J27" s="3" t="str">
        <f>IF(N(F27)=0,"",G27/F27)</f>
        <v/>
      </c>
      <c r="K27" s="3" t="str">
        <f>IF(OR(H27="",I27="",J27=""),"",H27*I27*J27)</f>
        <v/>
      </c>
    </row>
    <row r="28">
      <c r="D28" t="str">
        <f>IF(B28="","",B28-N(C28))</f>
        <v/>
      </c>
      <c r="H28" s="3" t="str">
        <f>IF(N(B28)=0,"",D28/B28)</f>
        <v/>
      </c>
      <c r="I28" s="3" t="str">
        <f>IF(OR(N(D28)=0,F28=""),"",E28*F28/D28)</f>
        <v/>
      </c>
      <c r="J28" s="3" t="str">
        <f>IF(N(F28)=0,"",G28/F28)</f>
        <v/>
      </c>
      <c r="K28" s="3" t="str">
        <f>IF(OR(H28="",I28="",J28=""),"",H28*I28*J28)</f>
        <v/>
      </c>
    </row>
    <row r="29">
      <c r="D29" t="str">
        <f>IF(B29="","",B29-N(C29))</f>
        <v/>
      </c>
      <c r="H29" s="3" t="str">
        <f>IF(N(B29)=0,"",D29/B29)</f>
        <v/>
      </c>
      <c r="I29" s="3" t="str">
        <f>IF(OR(N(D29)=0,F29=""),"",E29*F29/D29)</f>
        <v/>
      </c>
      <c r="J29" s="3" t="str">
        <f>IF(N(F29)=0,"",G29/F29)</f>
        <v/>
      </c>
      <c r="K29" s="3" t="str">
        <f>IF(OR(H29="",I29="",J29=""),"",H29*I29*J29)</f>
        <v/>
      </c>
    </row>
    <row r="30">
      <c r="D30" t="str">
        <f>IF(B30="","",B30-N(C30))</f>
        <v/>
      </c>
      <c r="H30" s="3" t="str">
        <f>IF(N(B30)=0,"",D30/B30)</f>
        <v/>
      </c>
      <c r="I30" s="3" t="str">
        <f>IF(OR(N(D30)=0,F30=""),"",E30*F30/D30)</f>
        <v/>
      </c>
      <c r="J30" s="3" t="str">
        <f>IF(N(F30)=0,"",G30/F30)</f>
        <v/>
      </c>
      <c r="K30" s="3" t="str">
        <f>IF(OR(H30="",I30="",J30=""),"",H30*I30*J30)</f>
        <v/>
      </c>
    </row>
    <row r="31">
      <c r="D31" t="str">
        <f>IF(B31="","",B31-N(C31))</f>
        <v/>
      </c>
      <c r="H31" s="3" t="str">
        <f>IF(N(B31)=0,"",D31/B31)</f>
        <v/>
      </c>
      <c r="I31" s="3" t="str">
        <f>IF(OR(N(D31)=0,F31=""),"",E31*F31/D31)</f>
        <v/>
      </c>
      <c r="J31" s="3" t="str">
        <f>IF(N(F31)=0,"",G31/F31)</f>
        <v/>
      </c>
      <c r="K31" s="3" t="str">
        <f>IF(OR(H31="",I31="",J31=""),"",H31*I31*J31)</f>
        <v/>
      </c>
    </row>
    <row r="32">
      <c r="D32" t="str">
        <f>IF(B32="","",B32-N(C32))</f>
        <v/>
      </c>
      <c r="H32" s="3" t="str">
        <f>IF(N(B32)=0,"",D32/B32)</f>
        <v/>
      </c>
      <c r="I32" s="3" t="str">
        <f>IF(OR(N(D32)=0,F32=""),"",E32*F32/D32)</f>
        <v/>
      </c>
      <c r="J32" s="3" t="str">
        <f>IF(N(F32)=0,"",G32/F32)</f>
        <v/>
      </c>
      <c r="K32" s="3" t="str">
        <f>IF(OR(H32="",I32="",J32=""),"",H32*I32*J32)</f>
        <v/>
      </c>
    </row>
    <row r="33">
      <c r="D33" t="str">
        <f>IF(B33="","",B33-N(C33))</f>
        <v/>
      </c>
      <c r="H33" s="3" t="str">
        <f>IF(N(B33)=0,"",D33/B33)</f>
        <v/>
      </c>
      <c r="I33" s="3" t="str">
        <f>IF(OR(N(D33)=0,F33=""),"",E33*F33/D33)</f>
        <v/>
      </c>
      <c r="J33" s="3" t="str">
        <f>IF(N(F33)=0,"",G33/F33)</f>
        <v/>
      </c>
      <c r="K33" s="3" t="str">
        <f>IF(OR(H33="",I33="",J33=""),"",H33*I33*J33)</f>
        <v/>
      </c>
    </row>
    <row r="34">
      <c r="D34" t="str">
        <f>IF(B34="","",B34-N(C34))</f>
        <v/>
      </c>
      <c r="H34" s="3" t="str">
        <f>IF(N(B34)=0,"",D34/B34)</f>
        <v/>
      </c>
      <c r="I34" s="3" t="str">
        <f>IF(OR(N(D34)=0,F34=""),"",E34*F34/D34)</f>
        <v/>
      </c>
      <c r="J34" s="3" t="str">
        <f>IF(N(F34)=0,"",G34/F34)</f>
        <v/>
      </c>
      <c r="K34" s="3" t="str">
        <f>IF(OR(H34="",I34="",J34=""),"",H34*I34*J34)</f>
        <v/>
      </c>
    </row>
    <row r="35">
      <c r="D35" t="str">
        <f>IF(B35="","",B35-N(C35))</f>
        <v/>
      </c>
      <c r="H35" s="3" t="str">
        <f>IF(N(B35)=0,"",D35/B35)</f>
        <v/>
      </c>
      <c r="I35" s="3" t="str">
        <f>IF(OR(N(D35)=0,F35=""),"",E35*F35/D35)</f>
        <v/>
      </c>
      <c r="J35" s="3" t="str">
        <f>IF(N(F35)=0,"",G35/F35)</f>
        <v/>
      </c>
      <c r="K35" s="3" t="str">
        <f>IF(OR(H35="",I35="",J35=""),"",H35*I35*J35)</f>
        <v/>
      </c>
    </row>
    <row r="36">
      <c r="D36" t="str">
        <f>IF(B36="","",B36-N(C36))</f>
        <v/>
      </c>
      <c r="H36" s="3" t="str">
        <f>IF(N(B36)=0,"",D36/B36)</f>
        <v/>
      </c>
      <c r="I36" s="3" t="str">
        <f>IF(OR(N(D36)=0,F36=""),"",E36*F36/D36)</f>
        <v/>
      </c>
      <c r="J36" s="3" t="str">
        <f>IF(N(F36)=0,"",G36/F36)</f>
        <v/>
      </c>
      <c r="K36" s="3" t="str">
        <f>IF(OR(H36="",I36="",J36=""),"",H36*I36*J36)</f>
        <v/>
      </c>
    </row>
    <row r="37">
      <c r="D37" t="str">
        <f>IF(B37="","",B37-N(C37))</f>
        <v/>
      </c>
      <c r="H37" s="3" t="str">
        <f>IF(N(B37)=0,"",D37/B37)</f>
        <v/>
      </c>
      <c r="I37" s="3" t="str">
        <f>IF(OR(N(D37)=0,F37=""),"",E37*F37/D37)</f>
        <v/>
      </c>
      <c r="J37" s="3" t="str">
        <f>IF(N(F37)=0,"",G37/F37)</f>
        <v/>
      </c>
      <c r="K37" s="3" t="str">
        <f>IF(OR(H37="",I37="",J37=""),"",H37*I37*J37)</f>
        <v/>
      </c>
    </row>
    <row r="38">
      <c r="D38" t="str">
        <f>IF(B38="","",B38-N(C38))</f>
        <v/>
      </c>
      <c r="H38" s="3" t="str">
        <f>IF(N(B38)=0,"",D38/B38)</f>
        <v/>
      </c>
      <c r="I38" s="3" t="str">
        <f>IF(OR(N(D38)=0,F38=""),"",E38*F38/D38)</f>
        <v/>
      </c>
      <c r="J38" s="3" t="str">
        <f>IF(N(F38)=0,"",G38/F38)</f>
        <v/>
      </c>
      <c r="K38" s="3" t="str">
        <f>IF(OR(H38="",I38="",J38=""),"",H38*I38*J38)</f>
        <v/>
      </c>
    </row>
    <row r="39">
      <c r="D39" t="str">
        <f>IF(B39="","",B39-N(C39))</f>
        <v/>
      </c>
      <c r="H39" s="3" t="str">
        <f>IF(N(B39)=0,"",D39/B39)</f>
        <v/>
      </c>
      <c r="I39" s="3" t="str">
        <f>IF(OR(N(D39)=0,F39=""),"",E39*F39/D39)</f>
        <v/>
      </c>
      <c r="J39" s="3" t="str">
        <f>IF(N(F39)=0,"",G39/F39)</f>
        <v/>
      </c>
      <c r="K39" s="3" t="str">
        <f>IF(OR(H39="",I39="",J39=""),"",H39*I39*J39)</f>
        <v/>
      </c>
    </row>
    <row r="40">
      <c r="D40" t="str">
        <f>IF(B40="","",B40-N(C40))</f>
        <v/>
      </c>
      <c r="H40" s="3" t="str">
        <f>IF(N(B40)=0,"",D40/B40)</f>
        <v/>
      </c>
      <c r="I40" s="3" t="str">
        <f>IF(OR(N(D40)=0,F40=""),"",E40*F40/D40)</f>
        <v/>
      </c>
      <c r="J40" s="3" t="str">
        <f>IF(N(F40)=0,"",G40/F40)</f>
        <v/>
      </c>
      <c r="K40" s="3" t="str">
        <f>IF(OR(H40="",I40="",J40=""),"",H40*I40*J40)</f>
        <v/>
      </c>
    </row>
    <row r="41"/>
    <row r="42">
      <c r="A42" s="11" t="inlineStr">
        <is>
          <t>The period</t>
        </is>
      </c>
      <c r="B42" s="11">
        <f>SUM(B2:B41)</f>
        <v>1260</v>
      </c>
      <c r="C42" s="11">
        <f>SUM(C2:C41)</f>
        <v>210</v>
      </c>
      <c r="D42" s="11">
        <f>SUM(D2:D41)</f>
        <v>1050</v>
      </c>
      <c r="E42">
        <f>E2</f>
        <v>15</v>
      </c>
      <c r="F42" s="11">
        <f>SUM(F2:F41)</f>
        <v>60</v>
      </c>
      <c r="G42" s="11">
        <f>SUM(G2:G41)</f>
        <v>58</v>
      </c>
      <c r="H42" s="12">
        <f>IF(N(B42)=0,"",D42/B42)</f>
        <v>0.833333333333333</v>
      </c>
      <c r="I42" s="12">
        <f>IF(N(D42)=0,"",E42*F42/D42)</f>
        <v>0.857142857142857</v>
      </c>
      <c r="J42" s="12">
        <f>IF(N(F42)=0,"",G42/F42)</f>
        <v>0.966666666666667</v>
      </c>
      <c r="K42" s="12">
        <f>IF(H42="","",H42*I42*J42)</f>
        <v>0.69047619047619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3" t="inlineStr">
        <is>
          <t>Overall equipment effectiveness formula</t>
        </is>
      </c>
    </row>
    <row r="2" ht="15" customHeight="1">
      <c r="A2" s="7" t="inlineStr">
        <is>
          <t>From the article: https://www.tarostack.com/articles/overall-equipment-effectiveness-formula</t>
        </is>
      </c>
    </row>
    <row r="3" ht="15" customHeight="1">
      <c r="A3" s="7" t="inlineStr"/>
    </row>
    <row r="4" ht="45" customHeight="1">
      <c r="A4" s="7" t="inlineStr">
        <is>
          <t>OEE: one line for each shift on one machine, with the planned minutes, the downtime, the ideal minutes a batch, the batches run and the good batches. Availability, performance, quality and OEE fill in, with the period's totals.</t>
        </is>
      </c>
    </row>
    <row r="5" ht="30" customHeight="1">
      <c r="A5" s="7" t="inlineStr">
        <is>
          <t>In kilos: what the planned time could have made at the ideal pace, what was made good, and where the rest went: downtime, running slow and rejects.</t>
        </is>
      </c>
    </row>
    <row r="6" ht="15" customHeight="1">
      <c r="A6" s="7" t="inlineStr">
        <is>
          <t>The example is the article's made-up coffee roaster's three shifts on a 2-kilo roaster.</t>
        </is>
      </c>
    </row>
    <row r="7" ht="15" customHeight="1">
      <c r="A7" s="7" t="inlineStr"/>
    </row>
    <row r="8" ht="15" customHeight="1">
      <c r="A8" s="7" t="inlineStr">
        <is>
          <t>Works in Excel (2010 and later), Google Sheets, LibreOffice and Numbers. No macros.</t>
        </is>
      </c>
    </row>
    <row r="9" ht="30" customHeight="1">
      <c r="A9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