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profit margin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'Net profit margin'!$1:$1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2" customWidth="1" min="3" max="3"/>
    <col width="40" customWidth="1" min="5" max="5"/>
    <col width="11" customWidth="1" min="6" max="6"/>
  </cols>
  <sheetData>
    <row r="1" ht="30" customHeight="1">
      <c r="A1" s="1" t="inlineStr">
        <is>
          <t>The year</t>
        </is>
      </c>
      <c r="B1" s="1" t="inlineStr">
        <is>
          <t>Amount</t>
        </is>
      </c>
      <c r="C1" s="1" t="inlineStr">
        <is>
          <t>Share of sales</t>
        </is>
      </c>
      <c r="E1" s="2" t="inlineStr">
        <is>
          <t>Margins</t>
        </is>
      </c>
    </row>
    <row r="2">
      <c r="A2" t="inlineStr">
        <is>
          <t>Sales</t>
        </is>
      </c>
      <c r="B2" s="3" t="n">
        <v>191100</v>
      </c>
      <c r="C2" s="4">
        <f>IF(N($B$2)=0,"",B2/$B$2)</f>
        <v>1</v>
      </c>
      <c r="E2" t="inlineStr">
        <is>
          <t>Gross margin</t>
        </is>
      </c>
      <c r="F2" s="4">
        <f>B4/B2</f>
        <v>0.478806907378336</v>
      </c>
    </row>
    <row r="3" ht="30" customHeight="1">
      <c r="A3" s="5" t="inlineStr">
        <is>
          <t>Cost of goods sold: ingredients, packaging, production labor</t>
        </is>
      </c>
      <c r="B3" s="6" t="n">
        <v>99600</v>
      </c>
      <c r="C3" s="7">
        <f>IF(N($B$2)=0,"",B3/$B$2)</f>
        <v>0.521193092621664</v>
      </c>
      <c r="E3" s="8" t="inlineStr">
        <is>
          <t>Operating margin</t>
        </is>
      </c>
      <c r="F3" s="7">
        <f>B15/B2</f>
        <v>0.0784929356357928</v>
      </c>
    </row>
    <row r="4">
      <c r="A4" s="9" t="inlineStr">
        <is>
          <t>Gross profit</t>
        </is>
      </c>
      <c r="B4" s="10">
        <f>B2-B3</f>
        <v>91500</v>
      </c>
      <c r="C4" s="11">
        <f>IF(N($B$2)=0,"",B4/$B$2)</f>
        <v>0.478806907378336</v>
      </c>
      <c r="E4" t="inlineStr">
        <is>
          <t>Net profit margin</t>
        </is>
      </c>
      <c r="F4" s="4">
        <f>B17/B2</f>
        <v>0.0722135007849294</v>
      </c>
    </row>
    <row r="5" ht="30" customHeight="1">
      <c r="A5" s="8" t="inlineStr">
        <is>
          <t>Kitchen rent</t>
        </is>
      </c>
      <c r="B5" s="6" t="n">
        <v>18000</v>
      </c>
      <c r="C5" s="7">
        <f>IF(N($B$2)=0,"",B5/$B$2)</f>
        <v>0.0941915227629514</v>
      </c>
      <c r="E5" s="5" t="inlineStr">
        <is>
          <t>Net profit margin before the owner's salary</t>
        </is>
      </c>
      <c r="F5" s="7">
        <f>(B17+B6)/B2</f>
        <v>0.260596546310832</v>
      </c>
    </row>
    <row r="6">
      <c r="A6" t="inlineStr">
        <is>
          <t>Owner's salary</t>
        </is>
      </c>
      <c r="B6" s="3" t="n">
        <v>36000</v>
      </c>
      <c r="C6" s="4">
        <f>IF(N($B$2)=0,"",B6/$B$2)</f>
        <v>0.188383045525903</v>
      </c>
    </row>
    <row r="7">
      <c r="A7" t="inlineStr">
        <is>
          <t>Card and online fees</t>
        </is>
      </c>
      <c r="B7" s="3" t="n">
        <v>2400</v>
      </c>
      <c r="C7" s="4">
        <f>IF(N($B$2)=0,"",B7/$B$2)</f>
        <v>0.0125588697017268</v>
      </c>
    </row>
    <row r="8">
      <c r="A8" t="inlineStr">
        <is>
          <t>Market stall fees</t>
        </is>
      </c>
      <c r="B8" s="3" t="n">
        <v>3600</v>
      </c>
      <c r="C8" s="4">
        <f>IF(N($B$2)=0,"",B8/$B$2)</f>
        <v>0.0188383045525903</v>
      </c>
      <c r="E8" s="9" t="inlineStr">
        <is>
          <t>Test a price change</t>
        </is>
      </c>
    </row>
    <row r="9">
      <c r="A9" t="inlineStr">
        <is>
          <t>Marketing and samples</t>
        </is>
      </c>
      <c r="B9" s="3" t="n">
        <v>6000</v>
      </c>
      <c r="C9" s="4">
        <f>IF(N($B$2)=0,"",B9/$B$2)</f>
        <v>0.0313971742543171</v>
      </c>
      <c r="E9" t="inlineStr">
        <is>
          <t>Units affected</t>
        </is>
      </c>
      <c r="F9" t="n">
        <v>14000</v>
      </c>
    </row>
    <row r="10">
      <c r="A10" t="inlineStr">
        <is>
          <t>Delivery van: fuel, insurance, repairs</t>
        </is>
      </c>
      <c r="B10" s="3" t="n">
        <v>4800</v>
      </c>
      <c r="C10" s="4">
        <f>IF(N($B$2)=0,"",B10/$B$2)</f>
        <v>0.0251177394034537</v>
      </c>
      <c r="E10" t="inlineStr">
        <is>
          <t>Change in price, each</t>
        </is>
      </c>
      <c r="F10" s="12" t="n">
        <v>0.3</v>
      </c>
    </row>
    <row r="11">
      <c r="A11" t="inlineStr">
        <is>
          <t>Business insurance</t>
        </is>
      </c>
      <c r="B11" s="3" t="n">
        <v>1800</v>
      </c>
      <c r="C11" s="4">
        <f>IF(N($B$2)=0,"",B11/$B$2)</f>
        <v>0.00941915227629513</v>
      </c>
      <c r="E11" t="inlineStr">
        <is>
          <t>New net profit</t>
        </is>
      </c>
      <c r="F11" s="3">
        <f>B17+F9*F10</f>
        <v>18000</v>
      </c>
    </row>
    <row r="12">
      <c r="A12" t="inlineStr">
        <is>
          <t>Software, website and phone</t>
        </is>
      </c>
      <c r="B12" s="3" t="n">
        <v>2400</v>
      </c>
      <c r="C12" s="4">
        <f>IF(N($B$2)=0,"",B12/$B$2)</f>
        <v>0.0125588697017268</v>
      </c>
      <c r="E12" t="inlineStr">
        <is>
          <t>New net profit margin</t>
        </is>
      </c>
      <c r="F12" s="4">
        <f>(B17+F9*F10)/(B2+F9*F10)</f>
        <v>0.0921658986175115</v>
      </c>
    </row>
    <row r="13">
      <c r="A13" t="inlineStr">
        <is>
          <t>Accounting</t>
        </is>
      </c>
      <c r="B13" s="3" t="n">
        <v>1500</v>
      </c>
      <c r="C13" s="4">
        <f>IF(N($B$2)=0,"",B13/$B$2)</f>
        <v>0.00784929356357928</v>
      </c>
    </row>
    <row r="14">
      <c r="A14" s="9" t="inlineStr">
        <is>
          <t>Operating expenses</t>
        </is>
      </c>
      <c r="B14" s="10">
        <f>SUM(B5:B13)</f>
        <v>76500</v>
      </c>
      <c r="C14" s="11">
        <f>IF(N($B$2)=0,"",B14/$B$2)</f>
        <v>0.400313971742543</v>
      </c>
      <c r="E14" s="13" t="inlineStr">
        <is>
          <t>Net profit margin = net profit / sales. A price rise with no change in cost goes straight to net profit.</t>
        </is>
      </c>
    </row>
    <row r="15">
      <c r="A15" s="9" t="inlineStr">
        <is>
          <t>Operating profit</t>
        </is>
      </c>
      <c r="B15" s="10">
        <f>B4-B14</f>
        <v>15000</v>
      </c>
      <c r="C15" s="11">
        <f>IF(N($B$2)=0,"",B15/$B$2)</f>
        <v>0.0784929356357928</v>
      </c>
    </row>
    <row r="16">
      <c r="A16" t="inlineStr">
        <is>
          <t>Interest on the equipment loan</t>
        </is>
      </c>
      <c r="B16" s="3" t="n">
        <v>1200</v>
      </c>
      <c r="C16" s="4">
        <f>IF(N($B$2)=0,"",B16/$B$2)</f>
        <v>0.00627943485086342</v>
      </c>
    </row>
    <row r="17">
      <c r="A17" s="9" t="inlineStr">
        <is>
          <t>Net profit, before income tax</t>
        </is>
      </c>
      <c r="B17" s="10">
        <f>B15-B16</f>
        <v>13800</v>
      </c>
      <c r="C17" s="11">
        <f>IF(N($B$2)=0,"",B17/$B$2)</f>
        <v>0.0722135007849294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Net profit margin formula</t>
        </is>
      </c>
    </row>
    <row r="2" ht="15" customHeight="1">
      <c r="A2" s="5" t="inlineStr">
        <is>
          <t>From the article: https://www.tarostack.com/articles/net-profit-margin-formula</t>
        </is>
      </c>
    </row>
    <row r="3" ht="15" customHeight="1">
      <c r="A3" s="5" t="inlineStr"/>
    </row>
    <row r="4" ht="45" customHeight="1">
      <c r="A4" s="5" t="inlineStr">
        <is>
          <t>Net profit margin: the year from sales down, through cost of goods sold, each operating expense and interest, to net profit before income tax, each as a share of sales. Gross, operating and net margins fill in at the side, with the net margin before the owner's salary.</t>
        </is>
      </c>
    </row>
    <row r="5" ht="30" customHeight="1">
      <c r="A5" s="5" t="inlineStr">
        <is>
          <t>Test a price change: the units it applies to and the change in price give the new net profit and margin, if costs stay the same.</t>
        </is>
      </c>
    </row>
    <row r="6" ht="15" customHeight="1">
      <c r="A6" s="5" t="inlineStr">
        <is>
          <t>The example is the article's made-up granola maker's year.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