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Conversion" sheetId="2" state="visible" r:id="rId2"/>
    <sheet xmlns:r="http://schemas.openxmlformats.org/officeDocument/2006/relationships" name="Products" sheetId="3" state="visible" r:id="rId3"/>
  </sheets>
  <definedNames>
    <definedName name="_xlnm.Print_Titles" localSheetId="2">'Products'!$1:$1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center" wrapText="1"/>
    </xf>
    <xf numFmtId="0" fontId="1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Markup and margin calculator</t>
        </is>
      </c>
    </row>
    <row r="2">
      <c r="A2" s="2" t="inlineStr">
        <is>
          <t>From the article: https://www.tarostack.com/articles/markup-vs-margin</t>
        </is>
      </c>
    </row>
    <row r="3">
      <c r="A3" s="2" t="inlineStr"/>
    </row>
    <row r="4">
      <c r="A4" s="2" t="inlineStr">
        <is>
          <t>Conversion: markups and the margins they give, and the markup and price that give the margin you want.</t>
        </is>
      </c>
    </row>
    <row r="5">
      <c r="A5" s="2" t="inlineStr">
        <is>
          <t>Products: cost and price for each product, with its markup and margin, and the prices a 30% margin and a 30% markup would give.</t>
        </is>
      </c>
    </row>
    <row r="6">
      <c r="A6" s="2" t="inlineStr">
        <is>
          <t>Markup = profit / cost. Margin = profit / price. The examples are products from other TaroStack articles.</t>
        </is>
      </c>
    </row>
    <row r="7">
      <c r="A7" s="2" t="inlineStr"/>
    </row>
    <row r="8">
      <c r="A8" s="2" t="inlineStr">
        <is>
          <t>Works in Excel (2010 and later), Google Sheets, LibreOffice and Numbers. No macros.</t>
        </is>
      </c>
    </row>
    <row r="9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2" customWidth="1" min="3" max="3"/>
    <col width="24" customWidth="1" min="5" max="5"/>
    <col width="12" customWidth="1" min="6" max="6"/>
  </cols>
  <sheetData>
    <row r="1">
      <c r="A1" s="3" t="inlineStr">
        <is>
          <t>Markup</t>
        </is>
      </c>
      <c r="B1" s="3" t="inlineStr">
        <is>
          <t>Is a margin of</t>
        </is>
      </c>
      <c r="C1" s="3" t="inlineStr">
        <is>
          <t>Price for $1.00 of cost</t>
        </is>
      </c>
      <c r="E1" s="4" t="inlineStr">
        <is>
          <t>Margin you want</t>
        </is>
      </c>
    </row>
    <row r="2">
      <c r="A2" s="5" t="n">
        <v>0.25</v>
      </c>
      <c r="B2" s="5">
        <f>A2/(1+A2)</f>
        <v>0.2</v>
      </c>
      <c r="C2" s="6">
        <f>1*(1+A2)</f>
        <v>1.25</v>
      </c>
      <c r="E2" s="5" t="n">
        <v>0.3</v>
      </c>
    </row>
    <row r="3">
      <c r="A3" s="5" t="n">
        <v>0.3</v>
      </c>
      <c r="B3" s="5">
        <f>A3/(1+A3)</f>
        <v>0.230769230769231</v>
      </c>
      <c r="C3" s="6">
        <f>1*(1+A3)</f>
        <v>1.3</v>
      </c>
      <c r="E3" t="inlineStr">
        <is>
          <t>Markup that gives it</t>
        </is>
      </c>
      <c r="F3" s="5">
        <f>E2/(1-E2)</f>
        <v>0.428571428571429</v>
      </c>
    </row>
    <row r="4">
      <c r="A4" s="5" t="n">
        <v>0.4286</v>
      </c>
      <c r="B4" s="5">
        <f>A4/(1+A4)</f>
        <v>0.300013999720006</v>
      </c>
      <c r="C4" s="6">
        <f>1*(1+A4)</f>
        <v>1.4286</v>
      </c>
      <c r="E4" t="inlineStr">
        <is>
          <t>Price for $1.00 of cost</t>
        </is>
      </c>
      <c r="F4" s="6">
        <f>1/(1-E2)</f>
        <v>1.42857142857143</v>
      </c>
    </row>
    <row r="5">
      <c r="A5" s="5" t="n">
        <v>0.5</v>
      </c>
      <c r="B5" s="5">
        <f>A5/(1+A5)</f>
        <v>0.333333333333333</v>
      </c>
      <c r="C5" s="6">
        <f>1*(1+A5)</f>
        <v>1.5</v>
      </c>
    </row>
    <row r="6">
      <c r="A6" s="5" t="n">
        <v>0.6667</v>
      </c>
      <c r="B6" s="5">
        <f>A6/(1+A6)</f>
        <v>0.400011999760005</v>
      </c>
      <c r="C6" s="6">
        <f>1*(1+A6)</f>
        <v>1.6667</v>
      </c>
    </row>
    <row r="7">
      <c r="A7" s="5" t="n">
        <v>0.75</v>
      </c>
      <c r="B7" s="5">
        <f>A7/(1+A7)</f>
        <v>0.428571428571429</v>
      </c>
      <c r="C7" s="6">
        <f>1*(1+A7)</f>
        <v>1.75</v>
      </c>
    </row>
    <row r="8">
      <c r="A8" s="5" t="n">
        <v>1</v>
      </c>
      <c r="B8" s="5">
        <f>A8/(1+A8)</f>
        <v>0.5</v>
      </c>
      <c r="C8" s="6">
        <f>1*(1+A8)</f>
        <v>2</v>
      </c>
    </row>
    <row r="9">
      <c r="A9" s="5" t="n">
        <v>1.5</v>
      </c>
      <c r="B9" s="5">
        <f>A9/(1+A9)</f>
        <v>0.6</v>
      </c>
      <c r="C9" s="6">
        <f>1*(1+A9)</f>
        <v>2.5</v>
      </c>
    </row>
    <row r="10">
      <c r="A10" s="5" t="n">
        <v>2</v>
      </c>
      <c r="B10" s="5">
        <f>A10/(1+A10)</f>
        <v>0.666666666666667</v>
      </c>
      <c r="C10" s="6">
        <f>1*(1+A10)</f>
        <v>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6" customWidth="1" min="7" max="7"/>
    <col width="16" customWidth="1" min="8" max="8"/>
  </cols>
  <sheetData>
    <row r="1">
      <c r="A1" s="3" t="inlineStr">
        <is>
          <t>Product</t>
        </is>
      </c>
      <c r="B1" s="3" t="inlineStr">
        <is>
          <t>Cost</t>
        </is>
      </c>
      <c r="C1" s="3" t="inlineStr">
        <is>
          <t>Price</t>
        </is>
      </c>
      <c r="D1" s="3" t="inlineStr">
        <is>
          <t>Profit</t>
        </is>
      </c>
      <c r="E1" s="3" t="inlineStr">
        <is>
          <t>Markup</t>
        </is>
      </c>
      <c r="F1" s="3" t="inlineStr">
        <is>
          <t>Margin</t>
        </is>
      </c>
      <c r="G1" s="3" t="inlineStr">
        <is>
          <t>Price for a 30% margin</t>
        </is>
      </c>
      <c r="H1" s="3" t="inlineStr">
        <is>
          <t>Price for a 30% markup</t>
        </is>
      </c>
    </row>
    <row r="2">
      <c r="A2" t="inlineStr">
        <is>
          <t>Taro sweet bread, wholesale loaf</t>
        </is>
      </c>
      <c r="B2" s="6" t="n">
        <v>4.91</v>
      </c>
      <c r="C2" s="6" t="n">
        <v>7.25</v>
      </c>
      <c r="D2" s="6">
        <f>C2-B2</f>
        <v>2.34</v>
      </c>
      <c r="E2" s="5">
        <f>D2/B2</f>
        <v>0.476578411405295</v>
      </c>
      <c r="F2" s="5">
        <f>D2/C2</f>
        <v>0.322758620689655</v>
      </c>
      <c r="G2" s="6">
        <f>B2/(1-0.3)</f>
        <v>7.01428571428572</v>
      </c>
      <c r="H2" s="6">
        <f>B2*(1+0.3)</f>
        <v>6.383</v>
      </c>
    </row>
    <row r="3">
      <c r="A3" t="inlineStr">
        <is>
          <t>Taro chips, 5 oz, to a store</t>
        </is>
      </c>
      <c r="B3" s="6" t="n">
        <v>2.1</v>
      </c>
      <c r="C3" s="6" t="n">
        <v>4.54</v>
      </c>
      <c r="D3" s="6">
        <f>C3-B3</f>
        <v>2.44</v>
      </c>
      <c r="E3" s="5">
        <f>D3/B3</f>
        <v>1.16190476190476</v>
      </c>
      <c r="F3" s="5">
        <f>D3/C3</f>
        <v>0.537444933920705</v>
      </c>
      <c r="G3" s="6">
        <f>B3/(1-0.3)</f>
        <v>3</v>
      </c>
      <c r="H3" s="6">
        <f>B3*(1+0.3)</f>
        <v>2.73</v>
      </c>
    </row>
    <row r="4">
      <c r="A4" t="inlineStr">
        <is>
          <t>Whipped body butter, 4 oz, wholesale</t>
        </is>
      </c>
      <c r="B4" s="6" t="n">
        <v>5.16</v>
      </c>
      <c r="C4" s="6" t="n">
        <v>10.5</v>
      </c>
      <c r="D4" s="6">
        <f>C4-B4</f>
        <v>5.34</v>
      </c>
      <c r="E4" s="5">
        <f>D4/B4</f>
        <v>1.03488372093023</v>
      </c>
      <c r="F4" s="5">
        <f>D4/C4</f>
        <v>0.508571428571429</v>
      </c>
      <c r="G4" s="6">
        <f>B4/(1-0.3)</f>
        <v>7.37142857142857</v>
      </c>
      <c r="H4" s="6">
        <f>B4*(1+0.3)</f>
        <v>6.708</v>
      </c>
    </row>
    <row r="5">
      <c r="A5" t="inlineStr">
        <is>
          <t>Coffee, 12 oz, wholesale</t>
        </is>
      </c>
      <c r="B5" s="6" t="n">
        <v>4.22</v>
      </c>
      <c r="C5" s="6" t="n">
        <v>9</v>
      </c>
      <c r="D5" s="6">
        <f>C5-B5</f>
        <v>4.78</v>
      </c>
      <c r="E5" s="5">
        <f>D5/B5</f>
        <v>1.13270142180095</v>
      </c>
      <c r="F5" s="5">
        <f>D5/C5</f>
        <v>0.531111111111111</v>
      </c>
      <c r="G5" s="6">
        <f>B5/(1-0.3)</f>
        <v>6.02857142857143</v>
      </c>
      <c r="H5" s="6">
        <f>B5*(1+0.3)</f>
        <v>5.486</v>
      </c>
    </row>
    <row r="6">
      <c r="B6" s="6" t="n"/>
      <c r="C6" s="6" t="n"/>
      <c r="D6" s="6" t="str">
        <f>IF(C6="","",C6-B6)</f>
        <v/>
      </c>
      <c r="E6" s="5" t="str">
        <f>IF(C6="","",D6/B6)</f>
        <v/>
      </c>
      <c r="F6" s="5" t="str">
        <f>IF(C6="","",D6/C6)</f>
        <v/>
      </c>
      <c r="G6" s="6" t="str">
        <f>IF(B6="","",B6/(1-0.3))</f>
        <v/>
      </c>
      <c r="H6" s="6" t="str">
        <f>IF(B6="","",B6*(1+0.3))</f>
        <v/>
      </c>
    </row>
    <row r="7">
      <c r="B7" s="6" t="n"/>
      <c r="C7" s="6" t="n"/>
      <c r="D7" s="6" t="str">
        <f>IF(C7="","",C7-B7)</f>
        <v/>
      </c>
      <c r="E7" s="5" t="str">
        <f>IF(C7="","",D7/B7)</f>
        <v/>
      </c>
      <c r="F7" s="5" t="str">
        <f>IF(C7="","",D7/C7)</f>
        <v/>
      </c>
      <c r="G7" s="6" t="str">
        <f>IF(B7="","",B7/(1-0.3))</f>
        <v/>
      </c>
      <c r="H7" s="6" t="str">
        <f>IF(B7="","",B7*(1+0.3))</f>
        <v/>
      </c>
    </row>
    <row r="8">
      <c r="B8" s="6" t="n"/>
      <c r="C8" s="6" t="n"/>
      <c r="D8" s="6" t="str">
        <f>IF(C8="","",C8-B8)</f>
        <v/>
      </c>
      <c r="E8" s="5" t="str">
        <f>IF(C8="","",D8/B8)</f>
        <v/>
      </c>
      <c r="F8" s="5" t="str">
        <f>IF(C8="","",D8/C8)</f>
        <v/>
      </c>
      <c r="G8" s="6" t="str">
        <f>IF(B8="","",B8/(1-0.3))</f>
        <v/>
      </c>
      <c r="H8" s="6" t="str">
        <f>IF(B8="","",B8*(1+0.3))</f>
        <v/>
      </c>
    </row>
    <row r="9">
      <c r="B9" s="6" t="n"/>
      <c r="C9" s="6" t="n"/>
      <c r="D9" s="6" t="str">
        <f>IF(C9="","",C9-B9)</f>
        <v/>
      </c>
      <c r="E9" s="5" t="str">
        <f>IF(C9="","",D9/B9)</f>
        <v/>
      </c>
      <c r="F9" s="5" t="str">
        <f>IF(C9="","",D9/C9)</f>
        <v/>
      </c>
      <c r="G9" s="6" t="str">
        <f>IF(B9="","",B9/(1-0.3))</f>
        <v/>
      </c>
      <c r="H9" s="6" t="str">
        <f>IF(B9="","",B9*(1+0.3))</f>
        <v/>
      </c>
    </row>
    <row r="10">
      <c r="B10" s="6" t="n"/>
      <c r="C10" s="6" t="n"/>
      <c r="D10" s="6" t="str">
        <f>IF(C10="","",C10-B10)</f>
        <v/>
      </c>
      <c r="E10" s="5" t="str">
        <f>IF(C10="","",D10/B10)</f>
        <v/>
      </c>
      <c r="F10" s="5" t="str">
        <f>IF(C10="","",D10/C10)</f>
        <v/>
      </c>
      <c r="G10" s="6" t="str">
        <f>IF(B10="","",B10/(1-0.3))</f>
        <v/>
      </c>
      <c r="H10" s="6" t="str">
        <f>IF(B10="","",B10*(1+0.3))</f>
        <v/>
      </c>
    </row>
    <row r="11">
      <c r="B11" s="6" t="n"/>
      <c r="C11" s="6" t="n"/>
      <c r="D11" s="6" t="str">
        <f>IF(C11="","",C11-B11)</f>
        <v/>
      </c>
      <c r="E11" s="5" t="str">
        <f>IF(C11="","",D11/B11)</f>
        <v/>
      </c>
      <c r="F11" s="5" t="str">
        <f>IF(C11="","",D11/C11)</f>
        <v/>
      </c>
      <c r="G11" s="6" t="str">
        <f>IF(B11="","",B11/(1-0.3))</f>
        <v/>
      </c>
      <c r="H11" s="6" t="str">
        <f>IF(B11="","",B11*(1+0.3))</f>
        <v/>
      </c>
    </row>
    <row r="12">
      <c r="B12" s="6" t="n"/>
      <c r="C12" s="6" t="n"/>
      <c r="D12" s="6" t="str">
        <f>IF(C12="","",C12-B12)</f>
        <v/>
      </c>
      <c r="E12" s="5" t="str">
        <f>IF(C12="","",D12/B12)</f>
        <v/>
      </c>
      <c r="F12" s="5" t="str">
        <f>IF(C12="","",D12/C12)</f>
        <v/>
      </c>
      <c r="G12" s="6" t="str">
        <f>IF(B12="","",B12/(1-0.3))</f>
        <v/>
      </c>
      <c r="H12" s="6" t="str">
        <f>IF(B12="","",B12*(1+0.3))</f>
        <v/>
      </c>
    </row>
    <row r="13">
      <c r="B13" s="6" t="n"/>
      <c r="C13" s="6" t="n"/>
      <c r="D13" s="6" t="str">
        <f>IF(C13="","",C13-B13)</f>
        <v/>
      </c>
      <c r="E13" s="5" t="str">
        <f>IF(C13="","",D13/B13)</f>
        <v/>
      </c>
      <c r="F13" s="5" t="str">
        <f>IF(C13="","",D13/C13)</f>
        <v/>
      </c>
      <c r="G13" s="6" t="str">
        <f>IF(B13="","",B13/(1-0.3))</f>
        <v/>
      </c>
      <c r="H13" s="6" t="str">
        <f>IF(B13="","",B13*(1+0.3))</f>
        <v/>
      </c>
    </row>
    <row r="14">
      <c r="B14" s="6" t="n"/>
      <c r="C14" s="6" t="n"/>
      <c r="D14" s="6" t="str">
        <f>IF(C14="","",C14-B14)</f>
        <v/>
      </c>
      <c r="E14" s="5" t="str">
        <f>IF(C14="","",D14/B14)</f>
        <v/>
      </c>
      <c r="F14" s="5" t="str">
        <f>IF(C14="","",D14/C14)</f>
        <v/>
      </c>
      <c r="G14" s="6" t="str">
        <f>IF(B14="","",B14/(1-0.3))</f>
        <v/>
      </c>
      <c r="H14" s="6" t="str">
        <f>IF(B14="","",B14*(1+0.3))</f>
        <v/>
      </c>
    </row>
    <row r="15">
      <c r="B15" s="6" t="n"/>
      <c r="C15" s="6" t="n"/>
      <c r="D15" s="6" t="str">
        <f>IF(C15="","",C15-B15)</f>
        <v/>
      </c>
      <c r="E15" s="5" t="str">
        <f>IF(C15="","",D15/B15)</f>
        <v/>
      </c>
      <c r="F15" s="5" t="str">
        <f>IF(C15="","",D15/C15)</f>
        <v/>
      </c>
      <c r="G15" s="6" t="str">
        <f>IF(B15="","",B15/(1-0.3))</f>
        <v/>
      </c>
      <c r="H15" s="6" t="str">
        <f>IF(B15="","",B15*(1+0.3))</f>
        <v/>
      </c>
    </row>
    <row r="16">
      <c r="B16" s="6" t="n"/>
      <c r="C16" s="6" t="n"/>
      <c r="D16" s="6" t="str">
        <f>IF(C16="","",C16-B16)</f>
        <v/>
      </c>
      <c r="E16" s="5" t="str">
        <f>IF(C16="","",D16/B16)</f>
        <v/>
      </c>
      <c r="F16" s="5" t="str">
        <f>IF(C16="","",D16/C16)</f>
        <v/>
      </c>
      <c r="G16" s="6" t="str">
        <f>IF(B16="","",B16/(1-0.3))</f>
        <v/>
      </c>
      <c r="H16" s="6" t="str">
        <f>IF(B16="","",B16*(1+0.3))</f>
        <v/>
      </c>
    </row>
    <row r="17">
      <c r="B17" s="6" t="n"/>
      <c r="C17" s="6" t="n"/>
      <c r="D17" s="6" t="str">
        <f>IF(C17="","",C17-B17)</f>
        <v/>
      </c>
      <c r="E17" s="5" t="str">
        <f>IF(C17="","",D17/B17)</f>
        <v/>
      </c>
      <c r="F17" s="5" t="str">
        <f>IF(C17="","",D17/C17)</f>
        <v/>
      </c>
      <c r="G17" s="6" t="str">
        <f>IF(B17="","",B17/(1-0.3))</f>
        <v/>
      </c>
      <c r="H17" s="6" t="str">
        <f>IF(B17="","",B17*(1+0.3))</f>
        <v/>
      </c>
    </row>
    <row r="18">
      <c r="B18" s="6" t="n"/>
      <c r="C18" s="6" t="n"/>
      <c r="D18" s="6" t="str">
        <f>IF(C18="","",C18-B18)</f>
        <v/>
      </c>
      <c r="E18" s="5" t="str">
        <f>IF(C18="","",D18/B18)</f>
        <v/>
      </c>
      <c r="F18" s="5" t="str">
        <f>IF(C18="","",D18/C18)</f>
        <v/>
      </c>
      <c r="G18" s="6" t="str">
        <f>IF(B18="","",B18/(1-0.3))</f>
        <v/>
      </c>
      <c r="H18" s="6" t="str">
        <f>IF(B18="","",B18*(1+0.3))</f>
        <v/>
      </c>
    </row>
    <row r="19">
      <c r="B19" s="6" t="n"/>
      <c r="C19" s="6" t="n"/>
      <c r="D19" s="6" t="str">
        <f>IF(C19="","",C19-B19)</f>
        <v/>
      </c>
      <c r="E19" s="5" t="str">
        <f>IF(C19="","",D19/B19)</f>
        <v/>
      </c>
      <c r="F19" s="5" t="str">
        <f>IF(C19="","",D19/C19)</f>
        <v/>
      </c>
      <c r="G19" s="6" t="str">
        <f>IF(B19="","",B19/(1-0.3))</f>
        <v/>
      </c>
      <c r="H19" s="6" t="str">
        <f>IF(B19="","",B19*(1+0.3))</f>
        <v/>
      </c>
    </row>
    <row r="20">
      <c r="B20" s="6" t="n"/>
      <c r="C20" s="6" t="n"/>
      <c r="D20" s="6" t="str">
        <f>IF(C20="","",C20-B20)</f>
        <v/>
      </c>
      <c r="E20" s="5" t="str">
        <f>IF(C20="","",D20/B20)</f>
        <v/>
      </c>
      <c r="F20" s="5" t="str">
        <f>IF(C20="","",D20/C20)</f>
        <v/>
      </c>
      <c r="G20" s="6" t="str">
        <f>IF(B20="","",B20/(1-0.3))</f>
        <v/>
      </c>
      <c r="H20" s="6" t="str">
        <f>IF(B20="","",B20*(1+0.3))</f>
        <v/>
      </c>
    </row>
    <row r="22">
      <c r="A22" s="7" t="inlineStr">
        <is>
          <t>A 30% markup is a 23% margin. Price on the margin you need, then read the markup off if a buyer asks.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