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0"/>
    <numFmt numFmtId="165" formatCode="0.0%"/>
    <numFmt numFmtId="166" formatCode="$#,##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3" fontId="0" fillId="2" borderId="0" pivotButton="0" quotePrefix="0" xfId="0"/>
    <xf numFmtId="0" fontId="0" fillId="0" borderId="0" applyAlignment="1" pivotButton="0" quotePrefix="0" xfId="0">
      <alignment vertical="top" wrapText="1"/>
    </xf>
    <xf numFmtId="9" fontId="0" fillId="2" borderId="0" applyAlignment="1" pivotButton="0" quotePrefix="0" xfId="0">
      <alignment vertical="top"/>
    </xf>
    <xf numFmtId="164" fontId="0" fillId="2" borderId="0" pivotButton="0" quotePrefix="0" xfId="0"/>
    <xf numFmtId="165" fontId="0" fillId="2" borderId="0" pivotButton="0" quotePrefix="0" xfId="0"/>
    <xf numFmtId="1" fontId="0" fillId="2" borderId="0" pivotButton="0" quotePrefix="0" xfId="0"/>
    <xf numFmtId="9" fontId="0" fillId="2" borderId="0" pivotButton="0" quotePrefix="0" xfId="0"/>
    <xf numFmtId="166" fontId="0" fillId="2" borderId="0" pivotButton="0" quotePrefix="0" xfId="0"/>
    <xf numFmtId="0" fontId="2" fillId="0" borderId="0" pivotButton="0" quotePrefix="0" xfId="0"/>
    <xf numFmtId="166" fontId="0" fillId="0" borderId="0" pivotButton="0" quotePrefix="0" xfId="0"/>
    <xf numFmtId="3" fontId="0" fillId="0" borderId="0" pivotButton="0" quotePrefix="0" xfId="0"/>
    <xf numFmtId="166" fontId="2" fillId="0" borderId="0" pivotButton="0" quotePrefix="0" xfId="0"/>
    <xf numFmtId="165"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6"/>
  <sheetViews>
    <sheetView tabSelected="1" workbookViewId="0">
      <selection activeCell="A1" sqref="A1"/>
    </sheetView>
  </sheetViews>
  <sheetFormatPr baseColWidth="8" defaultRowHeight="15"/>
  <cols>
    <col width="48" customWidth="1" min="1" max="1"/>
    <col width="14" customWidth="1" min="2" max="2"/>
  </cols>
  <sheetData>
    <row r="1">
      <c r="A1" s="1" t="inlineStr">
        <is>
          <t>Donut shop profit: Prairie Ring Donuts, a month</t>
        </is>
      </c>
    </row>
    <row r="2"/>
    <row r="3">
      <c r="A3" t="inlineStr">
        <is>
          <t>Donuts sold a day</t>
        </is>
      </c>
      <c r="B3" s="2" t="n">
        <v>400</v>
      </c>
    </row>
    <row r="4" ht="30" customHeight="1">
      <c r="A4" s="3" t="inlineStr">
        <is>
          <t>Made beyond what sells (thrown out or given away)</t>
        </is>
      </c>
      <c r="B4" s="4" t="n">
        <v>0.1</v>
      </c>
    </row>
    <row r="5">
      <c r="A5" t="inlineStr">
        <is>
          <t>Average price a donut</t>
        </is>
      </c>
      <c r="B5" s="5" t="n">
        <v>2</v>
      </c>
    </row>
    <row r="6">
      <c r="A6" t="inlineStr">
        <is>
          <t>Dough, glaze, oil and bag, a donut made</t>
        </is>
      </c>
      <c r="B6" s="5" t="n">
        <v>0.28</v>
      </c>
    </row>
    <row r="7">
      <c r="A7" t="inlineStr">
        <is>
          <t>Coffees sold a day</t>
        </is>
      </c>
      <c r="B7" s="2" t="n">
        <v>120</v>
      </c>
    </row>
    <row r="8">
      <c r="A8" t="inlineStr">
        <is>
          <t>Price a coffee</t>
        </is>
      </c>
      <c r="B8" s="5" t="n">
        <v>2.75</v>
      </c>
    </row>
    <row r="9">
      <c r="A9" t="inlineStr">
        <is>
          <t>Beans, cup, lid and milk, a coffee</t>
        </is>
      </c>
      <c r="B9" s="5" t="n">
        <v>0.55</v>
      </c>
    </row>
    <row r="10">
      <c r="A10" t="inlineStr">
        <is>
          <t>Card fees</t>
        </is>
      </c>
      <c r="B10" s="6" t="n">
        <v>0.03</v>
      </c>
    </row>
    <row r="11">
      <c r="A11" t="inlineStr">
        <is>
          <t>Days open a month</t>
        </is>
      </c>
      <c r="B11" s="7" t="n">
        <v>26</v>
      </c>
    </row>
    <row r="12">
      <c r="A12" t="inlineStr">
        <is>
          <t>Staff hours a day, bakers and counter</t>
        </is>
      </c>
      <c r="B12" s="7" t="n">
        <v>26</v>
      </c>
    </row>
    <row r="13">
      <c r="A13" t="inlineStr">
        <is>
          <t>Average wage an hour</t>
        </is>
      </c>
      <c r="B13" s="5" t="n">
        <v>16</v>
      </c>
    </row>
    <row r="14">
      <c r="A14" t="inlineStr">
        <is>
          <t>Payroll taxes, a share of wages</t>
        </is>
      </c>
      <c r="B14" s="8" t="n">
        <v>0.1</v>
      </c>
    </row>
    <row r="15">
      <c r="A15" t="inlineStr">
        <is>
          <t>Rent</t>
        </is>
      </c>
      <c r="B15" s="9" t="n">
        <v>4000</v>
      </c>
    </row>
    <row r="16">
      <c r="A16" t="inlineStr">
        <is>
          <t>Utilities: fryer gas, power, water</t>
        </is>
      </c>
      <c r="B16" s="9" t="n">
        <v>1200</v>
      </c>
    </row>
    <row r="17">
      <c r="A17" t="inlineStr">
        <is>
          <t>Equipment loan</t>
        </is>
      </c>
      <c r="B17" s="9" t="n">
        <v>1100</v>
      </c>
    </row>
    <row r="18">
      <c r="A18" t="inlineStr">
        <is>
          <t>Insurance</t>
        </is>
      </c>
      <c r="B18" s="9" t="n">
        <v>200</v>
      </c>
    </row>
    <row r="19">
      <c r="A19" t="inlineStr">
        <is>
          <t>Till and software</t>
        </is>
      </c>
      <c r="B19" s="9" t="n">
        <v>150</v>
      </c>
    </row>
    <row r="20">
      <c r="A20" t="inlineStr">
        <is>
          <t>Repairs</t>
        </is>
      </c>
      <c r="B20" s="9" t="n">
        <v>300</v>
      </c>
    </row>
    <row r="21">
      <c r="A21" t="inlineStr">
        <is>
          <t>Marketing</t>
        </is>
      </c>
      <c r="B21" s="9" t="n">
        <v>300</v>
      </c>
    </row>
    <row r="22">
      <c r="A22" t="inlineStr">
        <is>
          <t>Accounting</t>
        </is>
      </c>
      <c r="B22" s="9" t="n">
        <v>200</v>
      </c>
    </row>
    <row r="23"/>
    <row r="24">
      <c r="A24" s="10" t="inlineStr">
        <is>
          <t>The month</t>
        </is>
      </c>
    </row>
    <row r="25">
      <c r="A25" t="inlineStr">
        <is>
          <t>Donut sales</t>
        </is>
      </c>
      <c r="B25" s="11">
        <f>B3*B5*B11</f>
        <v>20800</v>
      </c>
    </row>
    <row r="26">
      <c r="A26" t="inlineStr">
        <is>
          <t>Coffee sales</t>
        </is>
      </c>
      <c r="B26" s="11">
        <f>B7*B8*B11</f>
        <v>8580</v>
      </c>
    </row>
    <row r="27">
      <c r="A27" t="inlineStr">
        <is>
          <t>Sales</t>
        </is>
      </c>
      <c r="B27" s="11">
        <f>B25+B26</f>
        <v>29380</v>
      </c>
    </row>
    <row r="28">
      <c r="A28" t="inlineStr">
        <is>
          <t>Donuts made</t>
        </is>
      </c>
      <c r="B28" s="12">
        <f>ROUND(B3*(1+B4),0)*B11</f>
        <v>11440</v>
      </c>
    </row>
    <row r="29">
      <c r="A29" t="inlineStr">
        <is>
          <t>Donut ingredients, oil and bags</t>
        </is>
      </c>
      <c r="B29" s="11">
        <f>B28*B6</f>
        <v>3203.2</v>
      </c>
    </row>
    <row r="30">
      <c r="A30" t="inlineStr">
        <is>
          <t>Coffee costs</t>
        </is>
      </c>
      <c r="B30" s="11">
        <f>B7*B9*B11</f>
        <v>1716</v>
      </c>
    </row>
    <row r="31">
      <c r="A31" t="inlineStr">
        <is>
          <t>Card fees</t>
        </is>
      </c>
      <c r="B31" s="11">
        <f>B27*B10</f>
        <v>881.4</v>
      </c>
    </row>
    <row r="32">
      <c r="A32" t="inlineStr">
        <is>
          <t>Staff, with payroll taxes</t>
        </is>
      </c>
      <c r="B32" s="11">
        <f>B12*B13*(1+B14)*B11</f>
        <v>11897.6</v>
      </c>
    </row>
    <row r="33">
      <c r="A33" t="inlineStr">
        <is>
          <t>Fixed costs</t>
        </is>
      </c>
      <c r="B33" s="11">
        <f>SUM(B15:B22)</f>
        <v>7450</v>
      </c>
    </row>
    <row r="34">
      <c r="A34" s="10" t="inlineStr">
        <is>
          <t>Profit</t>
        </is>
      </c>
      <c r="B34" s="13">
        <f>B27-B29-B30-B31-B32-B33</f>
        <v>4231.8</v>
      </c>
    </row>
    <row r="35">
      <c r="A35" t="inlineStr">
        <is>
          <t>Profit, a share of sales</t>
        </is>
      </c>
      <c r="B35" s="14">
        <f>B34/B27</f>
        <v>0.144036759700476</v>
      </c>
    </row>
    <row r="36">
      <c r="A36" t="inlineStr">
        <is>
          <t>Donuts a day to break even</t>
        </is>
      </c>
      <c r="B36" s="12">
        <f>ROUNDUP((B32+B33-B7*B11*(B8-B9-B8*B10))/(B11*(B5-B6*(1+B4)-B5*B10)),0)</f>
        <v>301</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5" t="inlineStr">
        <is>
          <t>Donut shop profit calculator</t>
        </is>
      </c>
    </row>
    <row r="2" ht="15" customHeight="1">
      <c r="A2" s="3" t="inlineStr">
        <is>
          <t>From the article: https://www.tarostack.com/articles/is-a-donut-business-profitable</t>
        </is>
      </c>
    </row>
    <row r="3" ht="15" customHeight="1">
      <c r="A3" s="3" t="inlineStr"/>
    </row>
    <row r="4" ht="75" customHeight="1">
      <c r="A4" s="3" t="inlineStr">
        <is>
          <t>Calculator: type your own shop in the shaded cells: donuts and coffees sold a day and their prices, what a donut and a coffee cost you, how many more donuts you make than you sell, card fees, days open, staff hours, wages and payroll taxes, and your fixed costs. It works out the month's sales, costs and profit, and how many donuts a day it takes to break even with the same coffee sales.</t>
        </is>
      </c>
    </row>
    <row r="5" ht="30" customHeight="1">
      <c r="A5" s="3" t="inlineStr">
        <is>
          <t>The example is a made-up donut shop. Use your own lease, wages and prices before you trust the numbers.</t>
        </is>
      </c>
    </row>
    <row r="6" ht="15" customHeight="1">
      <c r="A6" s="3" t="inlineStr"/>
    </row>
    <row r="7" ht="15" customHeight="1">
      <c r="A7" s="3" t="inlineStr">
        <is>
          <t>Works in Excel (2010 and later), Google Sheets, LibreOffice and Numbers. No macros.</t>
        </is>
      </c>
    </row>
    <row r="8" ht="30" customHeight="1">
      <c r="A8"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