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164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pivotButton="0" quotePrefix="0" xfId="0"/>
    <xf numFmtId="165" fontId="0" fillId="2" borderId="0" pivotButton="0" quotePrefix="0" xfId="0"/>
    <xf numFmtId="1" fontId="0" fillId="2" borderId="0" pivotButton="0" quotePrefix="0" xfId="0"/>
    <xf numFmtId="166" fontId="0" fillId="2" borderId="0" pivotButton="0" quotePrefix="0" xfId="0"/>
    <xf numFmtId="0" fontId="2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6"/>
  <sheetViews>
    <sheetView tabSelected="1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>
      <c r="A1" s="1" t="inlineStr">
        <is>
          <t>Bubble tea shop profit: Pearl &amp; Pine Tea Bar, a month</t>
        </is>
      </c>
    </row>
    <row r="2"/>
    <row r="3">
      <c r="A3" t="inlineStr">
        <is>
          <t>Drinks sold a day</t>
        </is>
      </c>
      <c r="B3" s="2" t="n">
        <v>150</v>
      </c>
    </row>
    <row r="4">
      <c r="A4" t="inlineStr">
        <is>
          <t>Average price a drink</t>
        </is>
      </c>
      <c r="B4" s="3" t="n">
        <v>6</v>
      </c>
    </row>
    <row r="5" ht="30" customHeight="1">
      <c r="A5" s="4" t="inlineStr">
        <is>
          <t>Tea, milk, syrup, pearls, cup, seal and straw, a drink</t>
        </is>
      </c>
      <c r="B5" s="5" t="n">
        <v>1.15</v>
      </c>
    </row>
    <row r="6">
      <c r="A6" t="inlineStr">
        <is>
          <t>Share of drinks with an extra topping</t>
        </is>
      </c>
      <c r="B6" s="6" t="n">
        <v>0.4</v>
      </c>
    </row>
    <row r="7">
      <c r="A7" t="inlineStr">
        <is>
          <t>Price of an extra topping</t>
        </is>
      </c>
      <c r="B7" s="3" t="n">
        <v>0.75</v>
      </c>
    </row>
    <row r="8">
      <c r="A8" t="inlineStr">
        <is>
          <t>Cost of an extra topping</t>
        </is>
      </c>
      <c r="B8" s="3" t="n">
        <v>0.15</v>
      </c>
    </row>
    <row r="9">
      <c r="A9" t="inlineStr">
        <is>
          <t>Cooked pearls thrown out, a day</t>
        </is>
      </c>
      <c r="B9" s="3" t="n">
        <v>3</v>
      </c>
    </row>
    <row r="10">
      <c r="A10" t="inlineStr">
        <is>
          <t>Card fees</t>
        </is>
      </c>
      <c r="B10" s="7" t="n">
        <v>0.03</v>
      </c>
    </row>
    <row r="11">
      <c r="A11" t="inlineStr">
        <is>
          <t>Days open a month</t>
        </is>
      </c>
      <c r="B11" s="8" t="n">
        <v>30</v>
      </c>
    </row>
    <row r="12">
      <c r="A12" t="inlineStr">
        <is>
          <t>Staff hours a day, prep included</t>
        </is>
      </c>
      <c r="B12" s="8" t="n">
        <v>22</v>
      </c>
    </row>
    <row r="13">
      <c r="A13" t="inlineStr">
        <is>
          <t>Average wage an hour</t>
        </is>
      </c>
      <c r="B13" s="3" t="n">
        <v>16</v>
      </c>
    </row>
    <row r="14">
      <c r="A14" t="inlineStr">
        <is>
          <t>Payroll taxes, a share of wages</t>
        </is>
      </c>
      <c r="B14" s="6" t="n">
        <v>0.1</v>
      </c>
    </row>
    <row r="15">
      <c r="A15" t="inlineStr">
        <is>
          <t>Rent</t>
        </is>
      </c>
      <c r="B15" s="9" t="n">
        <v>3500</v>
      </c>
    </row>
    <row r="16">
      <c r="A16" t="inlineStr">
        <is>
          <t>Utilities</t>
        </is>
      </c>
      <c r="B16" s="9" t="n">
        <v>600</v>
      </c>
    </row>
    <row r="17">
      <c r="A17" t="inlineStr">
        <is>
          <t>Equipment loan: sealer, fridges, brewers</t>
        </is>
      </c>
      <c r="B17" s="9" t="n">
        <v>480</v>
      </c>
    </row>
    <row r="18">
      <c r="A18" t="inlineStr">
        <is>
          <t>Insurance</t>
        </is>
      </c>
      <c r="B18" s="9" t="n">
        <v>150</v>
      </c>
    </row>
    <row r="19">
      <c r="A19" t="inlineStr">
        <is>
          <t>Till and software</t>
        </is>
      </c>
      <c r="B19" s="9" t="n">
        <v>120</v>
      </c>
    </row>
    <row r="20">
      <c r="A20" t="inlineStr">
        <is>
          <t>Marketing</t>
        </is>
      </c>
      <c r="B20" s="9" t="n">
        <v>300</v>
      </c>
    </row>
    <row r="21">
      <c r="A21" t="inlineStr">
        <is>
          <t>Repairs</t>
        </is>
      </c>
      <c r="B21" s="9" t="n">
        <v>150</v>
      </c>
    </row>
    <row r="22">
      <c r="A22" t="inlineStr">
        <is>
          <t>Accounting</t>
        </is>
      </c>
      <c r="B22" s="9" t="n">
        <v>200</v>
      </c>
    </row>
    <row r="23"/>
    <row r="24">
      <c r="A24" s="10" t="inlineStr">
        <is>
          <t>The month</t>
        </is>
      </c>
    </row>
    <row r="25">
      <c r="A25" t="inlineStr">
        <is>
          <t>Drinks</t>
        </is>
      </c>
      <c r="B25" s="11">
        <f>B3*B11</f>
        <v>4500</v>
      </c>
    </row>
    <row r="26">
      <c r="A26" t="inlineStr">
        <is>
          <t>Drink sales</t>
        </is>
      </c>
      <c r="B26" s="12">
        <f>B25*B4</f>
        <v>27000</v>
      </c>
    </row>
    <row r="27">
      <c r="A27" t="inlineStr">
        <is>
          <t>Topping sales</t>
        </is>
      </c>
      <c r="B27" s="12">
        <f>B25*B6*B7</f>
        <v>1350</v>
      </c>
    </row>
    <row r="28">
      <c r="A28" t="inlineStr">
        <is>
          <t>Sales</t>
        </is>
      </c>
      <c r="B28" s="12">
        <f>B26+B27</f>
        <v>28350</v>
      </c>
    </row>
    <row r="29">
      <c r="A29" t="inlineStr">
        <is>
          <t>Drink and topping costs</t>
        </is>
      </c>
      <c r="B29" s="12">
        <f>B25*B5+B25*B6*B8</f>
        <v>5445</v>
      </c>
    </row>
    <row r="30">
      <c r="A30" t="inlineStr">
        <is>
          <t>Pearls thrown out</t>
        </is>
      </c>
      <c r="B30" s="12">
        <f>B9*B11</f>
        <v>90</v>
      </c>
    </row>
    <row r="31">
      <c r="A31" t="inlineStr">
        <is>
          <t>Card fees</t>
        </is>
      </c>
      <c r="B31" s="12">
        <f>B28*B10</f>
        <v>850.5</v>
      </c>
    </row>
    <row r="32">
      <c r="A32" t="inlineStr">
        <is>
          <t>Staff, with payroll taxes</t>
        </is>
      </c>
      <c r="B32" s="12">
        <f>B12*B13*(1+B14)*B11</f>
        <v>11616</v>
      </c>
    </row>
    <row r="33">
      <c r="A33" t="inlineStr">
        <is>
          <t>Fixed costs</t>
        </is>
      </c>
      <c r="B33" s="12">
        <f>SUM(B15:B22)</f>
        <v>5500</v>
      </c>
    </row>
    <row r="34">
      <c r="A34" s="10" t="inlineStr">
        <is>
          <t>Profit</t>
        </is>
      </c>
      <c r="B34" s="13">
        <f>B28-B29-B30-B31-B32-B33</f>
        <v>4848.5</v>
      </c>
    </row>
    <row r="35">
      <c r="A35" t="inlineStr">
        <is>
          <t>Profit, a share of sales</t>
        </is>
      </c>
      <c r="B35" s="14">
        <f>B34/B28</f>
        <v>0.171022927689594</v>
      </c>
    </row>
    <row r="36">
      <c r="A36" t="inlineStr">
        <is>
          <t>Drinks a day to break even</t>
        </is>
      </c>
      <c r="B36" s="11">
        <f>ROUNDUP((B32+B33+B30)/(B11*((B4+B6*B7)*(1-B10)-B5-B6*B8)),0)</f>
        <v>118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Bubble tea shop profit calculator</t>
        </is>
      </c>
    </row>
    <row r="2" ht="15" customHeight="1">
      <c r="A2" s="4" t="inlineStr">
        <is>
          <t>From the article: https://www.tarostack.com/articles/is-a-bubble-tea-business-profitable</t>
        </is>
      </c>
    </row>
    <row r="3" ht="15" customHeight="1">
      <c r="A3" s="4" t="inlineStr"/>
    </row>
    <row r="4" ht="75" customHeight="1">
      <c r="A4" s="4" t="inlineStr">
        <is>
          <t>Calculator: type your own shop in the shaded cells: drinks a day, the average price and what a drink costs you, how often a customer adds a topping and what it costs and sells for, the pearls you throw out a day, card fees, days open, staff hours, wages and payroll taxes, and your fixed costs. It works out the month's sales, costs and profit, and how many drinks a day it takes to break even.</t>
        </is>
      </c>
    </row>
    <row r="5" ht="30" customHeight="1">
      <c r="A5" s="4" t="inlineStr">
        <is>
          <t>The example is a made-up bubble tea shop. Use your own lease, wages and prices before you trust the numbers.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