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Count sheet" sheetId="2" state="visible" r:id="rId2"/>
    <sheet xmlns:r="http://schemas.openxmlformats.org/officeDocument/2006/relationships" name="Example count" sheetId="3" state="visible" r:id="rId3"/>
    <sheet xmlns:r="http://schemas.openxmlformats.org/officeDocument/2006/relationships" name="Variance" sheetId="4" state="visible" r:id="rId4"/>
  </sheets>
  <definedNames>
    <definedName name="_xlnm.Print_Titles" localSheetId="1">'Count sheet'!$1:$1</definedName>
    <definedName name="_xlnm.Print_Titles" localSheetId="2">'Example count'!$1:$1</definedName>
  </definedNames>
  <calcPr calcId="124519" fullCalcOnLoad="1"/>
</workbook>
</file>

<file path=xl/styles.xml><?xml version="1.0" encoding="utf-8"?>
<styleSheet xmlns="http://schemas.openxmlformats.org/spreadsheetml/2006/main">
  <numFmts count="6">
    <numFmt numFmtId="164" formatCode="#,##0.##"/>
    <numFmt numFmtId="165" formatCode="0.0%"/>
    <numFmt numFmtId="166" formatCode="$0.00"/>
    <numFmt numFmtId="167" formatCode="$#,##0.00;-$#,##0.00"/>
    <numFmt numFmtId="168" formatCode="#,##0.00;-#,##0.00"/>
    <numFmt numFmtId="169" formatCode="$#,##0.00"/>
  </numFmts>
  <fonts count="5">
    <font>
      <name val="Calibri"/>
      <family val="2"/>
      <color theme="1"/>
      <sz val="11"/>
      <scheme val="minor"/>
    </font>
    <font>
      <b val="1"/>
      <color rgb="00533787"/>
    </font>
    <font>
      <i val="1"/>
      <color rgb="006B6379"/>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5">
    <xf numFmtId="0" fontId="0" fillId="0" borderId="0" pivotButton="0" quotePrefix="0" xfId="0"/>
    <xf numFmtId="0" fontId="4" fillId="0" borderId="0" pivotButton="0" quotePrefix="0" xfId="0"/>
    <xf numFmtId="0" fontId="0" fillId="0" borderId="0" applyAlignment="1" pivotButton="0" quotePrefix="0" xfId="0">
      <alignment vertical="top" wrapText="1"/>
    </xf>
    <xf numFmtId="0" fontId="1" fillId="2" borderId="0" applyAlignment="1" pivotButton="0" quotePrefix="0" xfId="0">
      <alignment vertical="center" wrapText="1"/>
    </xf>
    <xf numFmtId="164" fontId="0" fillId="0" borderId="0" pivotButton="0" quotePrefix="0" xfId="0"/>
    <xf numFmtId="0" fontId="2" fillId="0" borderId="0" pivotButton="0" quotePrefix="0" xfId="0"/>
    <xf numFmtId="168"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0" fontId="1" fillId="0" borderId="0" pivotButton="0" quotePrefix="0" xfId="0"/>
    <xf numFmtId="9" fontId="0" fillId="0" borderId="0" pivotButton="0" quotePrefix="0" xfId="0"/>
    <xf numFmtId="0" fontId="3" fillId="0" borderId="0" pivotButton="0" quotePrefix="0" xfId="0"/>
    <xf numFmtId="167" fontId="3" fillId="0" borderId="0" pivotButton="0" quotePrefix="0" xfId="0"/>
    <xf numFmtId="169"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10" customWidth="1" min="1" max="1"/>
  </cols>
  <sheetData>
    <row r="1">
      <c r="A1" s="1" t="inlineStr">
        <is>
          <t>Inventory count sheet, with the variance worked out</t>
        </is>
      </c>
    </row>
    <row r="2">
      <c r="A2" s="2" t="inlineStr">
        <is>
          <t>From the articles: https://www.tarostack.com/articles/inventory-count-sheet-example and https://www.tarostack.com/articles/inventory-variance-formula</t>
        </is>
      </c>
    </row>
    <row r="3">
      <c r="A3" s="2" t="inlineStr"/>
    </row>
    <row r="4">
      <c r="A4" s="2" t="inlineStr">
        <is>
          <t>Count sheet: list your items in the order you walk the shelves, print it, and count. Full packs times pack size plus loose is the Total, so '2 cases and 12 cans' is typed as 2 and 12.</t>
        </is>
      </c>
    </row>
    <row r="5">
      <c r="A5" s="2" t="inlineStr">
        <is>
          <t>It has no 'expected' column on purpose. People who can see the number they're meant to find tend to find it.</t>
        </is>
      </c>
    </row>
    <row r="6">
      <c r="A6" s="2" t="inlineStr">
        <is>
          <t>Example count: Windward Roots, a made-up taro business, counted at the end of a week in September 2026.</t>
        </is>
      </c>
    </row>
    <row r="7">
      <c r="A7" s="2" t="inlineStr">
        <is>
          <t>Variance: expected from your records, counted from the count sheet, and what each gap is worth. An item is flagged only when the gap is big in percent AND in dollars; change the two limits beside the table.</t>
        </is>
      </c>
    </row>
    <row r="8">
      <c r="A8" s="2" t="inlineStr"/>
    </row>
    <row r="9">
      <c r="A9" s="2" t="inlineStr">
        <is>
          <t>Prints one page wide with the header on every page. Works in Excel (2010 and later), Google Sheets, LibreOffice and Numbers. No macros.</t>
        </is>
      </c>
    </row>
    <row r="10">
      <c r="A10" s="2" t="inlineStr">
        <is>
          <t>Free to use and change. Made by TaroStack, inventory and production software for small producers: https://www.tarostack.com</t>
        </is>
      </c>
    </row>
    <row r="11">
      <c r="A11" s="2" t="inlineStr">
        <is>
          <t>In TaroStack you count on a phone (with or without signal), expected is already worked out from every delivery, batch and sale, and it shows what each gap is worth before you post the count.</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J40"/>
  <sheetViews>
    <sheetView workbookViewId="0">
      <pane ySplit="1" topLeftCell="A2" activePane="bottomLeft" state="frozen"/>
      <selection pane="bottomLeft" activeCell="A1" sqref="A1"/>
    </sheetView>
  </sheetViews>
  <sheetFormatPr baseColWidth="8" defaultRowHeight="15"/>
  <cols>
    <col width="12" customWidth="1" min="1" max="1"/>
    <col width="7" customWidth="1" min="2" max="2"/>
    <col width="16" customWidth="1" min="3" max="3"/>
    <col width="9" customWidth="1" min="4" max="4"/>
    <col width="9" customWidth="1" min="5" max="5"/>
    <col width="10" customWidth="1" min="6" max="6"/>
    <col width="9" customWidth="1" min="7" max="7"/>
    <col width="9" customWidth="1" min="8" max="8"/>
    <col width="11" customWidth="1" min="9" max="9"/>
    <col width="26" customWidth="1" min="10" max="10"/>
  </cols>
  <sheetData>
    <row r="1">
      <c r="A1" s="3" t="inlineStr">
        <is>
          <t>Location</t>
        </is>
      </c>
      <c r="B1" s="3" t="inlineStr">
        <is>
          <t>Shelf</t>
        </is>
      </c>
      <c r="C1" s="3" t="inlineStr">
        <is>
          <t>Item</t>
        </is>
      </c>
      <c r="D1" s="3" t="inlineStr">
        <is>
          <t>Count in</t>
        </is>
      </c>
      <c r="E1" s="3" t="inlineStr">
        <is>
          <t>Pack size</t>
        </is>
      </c>
      <c r="F1" s="3" t="inlineStr">
        <is>
          <t>Full packs</t>
        </is>
      </c>
      <c r="G1" s="3" t="inlineStr">
        <is>
          <t>Loose</t>
        </is>
      </c>
      <c r="H1" s="3" t="inlineStr">
        <is>
          <t>Total</t>
        </is>
      </c>
      <c r="I1" s="3" t="inlineStr">
        <is>
          <t>Counted by</t>
        </is>
      </c>
      <c r="J1" s="3" t="inlineStr">
        <is>
          <t>Notes</t>
        </is>
      </c>
    </row>
    <row r="2">
      <c r="A2" t="inlineStr">
        <is>
          <t>Dry store</t>
        </is>
      </c>
      <c r="B2" t="inlineStr">
        <is>
          <t>1</t>
        </is>
      </c>
      <c r="C2" t="inlineStr">
        <is>
          <t>Bread flour</t>
        </is>
      </c>
      <c r="D2" t="inlineStr">
        <is>
          <t>lb</t>
        </is>
      </c>
      <c r="E2" t="n">
        <v>50</v>
      </c>
      <c r="H2" s="4" t="str">
        <f>IF(AND(F2="",G2=""),"",N(F2)*E2+N(G2))</f>
        <v/>
      </c>
    </row>
    <row r="3">
      <c r="A3" t="inlineStr">
        <is>
          <t>Dry store</t>
        </is>
      </c>
      <c r="B3" t="inlineStr">
        <is>
          <t>1</t>
        </is>
      </c>
      <c r="C3" t="inlineStr">
        <is>
          <t>Sugar</t>
        </is>
      </c>
      <c r="D3" t="inlineStr">
        <is>
          <t>lb</t>
        </is>
      </c>
      <c r="E3" t="n">
        <v>50</v>
      </c>
      <c r="H3" s="4" t="str">
        <f>IF(AND(F3="",G3=""),"",N(F3)*E3+N(G3))</f>
        <v/>
      </c>
    </row>
    <row r="4">
      <c r="A4" t="inlineStr">
        <is>
          <t>Dry store</t>
        </is>
      </c>
      <c r="B4" t="inlineStr">
        <is>
          <t>1</t>
        </is>
      </c>
      <c r="C4" t="inlineStr">
        <is>
          <t>Brown sugar</t>
        </is>
      </c>
      <c r="D4" t="inlineStr">
        <is>
          <t>lb</t>
        </is>
      </c>
      <c r="E4" t="n">
        <v>25</v>
      </c>
      <c r="H4" s="4" t="str">
        <f>IF(AND(F4="",G4=""),"",N(F4)*E4+N(G4))</f>
        <v/>
      </c>
    </row>
    <row r="5">
      <c r="A5" t="inlineStr">
        <is>
          <t>Dry store</t>
        </is>
      </c>
      <c r="B5" t="inlineStr">
        <is>
          <t>2</t>
        </is>
      </c>
      <c r="C5" t="inlineStr">
        <is>
          <t>Instant yeast</t>
        </is>
      </c>
      <c r="D5" t="inlineStr">
        <is>
          <t>lb</t>
        </is>
      </c>
      <c r="E5" t="n">
        <v>1</v>
      </c>
      <c r="H5" s="4" t="str">
        <f>IF(AND(F5="",G5=""),"",N(F5)*E5+N(G5))</f>
        <v/>
      </c>
    </row>
    <row r="6">
      <c r="A6" t="inlineStr">
        <is>
          <t>Dry store</t>
        </is>
      </c>
      <c r="B6" t="inlineStr">
        <is>
          <t>2</t>
        </is>
      </c>
      <c r="C6" t="inlineStr">
        <is>
          <t>Coconut milk</t>
        </is>
      </c>
      <c r="D6" t="inlineStr">
        <is>
          <t>can</t>
        </is>
      </c>
      <c r="E6" t="n">
        <v>24</v>
      </c>
      <c r="H6" s="4" t="str">
        <f>IF(AND(F6="",G6=""),"",N(F6)*E6+N(G6))</f>
        <v/>
      </c>
    </row>
    <row r="7">
      <c r="A7" t="inlineStr">
        <is>
          <t>Walk-in</t>
        </is>
      </c>
      <c r="B7" t="inlineStr">
        <is>
          <t>A</t>
        </is>
      </c>
      <c r="C7" t="inlineStr">
        <is>
          <t>Butter</t>
        </is>
      </c>
      <c r="D7" t="inlineStr">
        <is>
          <t>lb</t>
        </is>
      </c>
      <c r="E7" t="n">
        <v>36</v>
      </c>
      <c r="H7" s="4" t="str">
        <f>IF(AND(F7="",G7=""),"",N(F7)*E7+N(G7))</f>
        <v/>
      </c>
    </row>
    <row r="8">
      <c r="A8" t="inlineStr">
        <is>
          <t>Walk-in</t>
        </is>
      </c>
      <c r="B8" t="inlineStr">
        <is>
          <t>A</t>
        </is>
      </c>
      <c r="C8" t="inlineStr">
        <is>
          <t>Taro paste</t>
        </is>
      </c>
      <c r="D8" t="inlineStr">
        <is>
          <t>kg</t>
        </is>
      </c>
      <c r="E8" t="n">
        <v>1</v>
      </c>
      <c r="H8" s="4" t="str">
        <f>IF(AND(F8="",G8=""),"",N(F8)*E8+N(G8))</f>
        <v/>
      </c>
    </row>
    <row r="9">
      <c r="A9" t="inlineStr">
        <is>
          <t>Walk-in</t>
        </is>
      </c>
      <c r="B9" t="inlineStr">
        <is>
          <t>B</t>
        </is>
      </c>
      <c r="C9" t="inlineStr">
        <is>
          <t>Grated taro</t>
        </is>
      </c>
      <c r="D9" t="inlineStr">
        <is>
          <t>kg</t>
        </is>
      </c>
      <c r="E9" t="n">
        <v>1</v>
      </c>
      <c r="H9" s="4" t="str">
        <f>IF(AND(F9="",G9=""),"",N(F9)*E9+N(G9))</f>
        <v/>
      </c>
    </row>
    <row r="10">
      <c r="A10" t="inlineStr">
        <is>
          <t>Packaging</t>
        </is>
      </c>
      <c r="B10" t="inlineStr">
        <is>
          <t>C</t>
        </is>
      </c>
      <c r="C10" t="inlineStr">
        <is>
          <t>Bread bags</t>
        </is>
      </c>
      <c r="D10" t="inlineStr">
        <is>
          <t>each</t>
        </is>
      </c>
      <c r="E10" t="n">
        <v>500</v>
      </c>
      <c r="H10" s="4" t="str">
        <f>IF(AND(F10="",G10=""),"",N(F10)*E10+N(G10))</f>
        <v/>
      </c>
    </row>
    <row r="11">
      <c r="A11" t="inlineStr">
        <is>
          <t>Packaging</t>
        </is>
      </c>
      <c r="B11" t="inlineStr">
        <is>
          <t>C</t>
        </is>
      </c>
      <c r="C11" t="inlineStr">
        <is>
          <t>Labels</t>
        </is>
      </c>
      <c r="D11" t="inlineStr">
        <is>
          <t>each</t>
        </is>
      </c>
      <c r="E11" t="n">
        <v>1000</v>
      </c>
      <c r="H11" s="4" t="str">
        <f>IF(AND(F11="",G11=""),"",N(F11)*E11+N(G11))</f>
        <v/>
      </c>
    </row>
    <row r="12">
      <c r="A12" t="inlineStr">
        <is>
          <t>Packaging</t>
        </is>
      </c>
      <c r="B12" t="inlineStr">
        <is>
          <t>C</t>
        </is>
      </c>
      <c r="C12" t="inlineStr">
        <is>
          <t>Kūlolo trays</t>
        </is>
      </c>
      <c r="D12" t="inlineStr">
        <is>
          <t>each</t>
        </is>
      </c>
      <c r="E12" t="n">
        <v>50</v>
      </c>
      <c r="H12" s="4" t="str">
        <f>IF(AND(F12="",G12=""),"",N(F12)*E12+N(G12))</f>
        <v/>
      </c>
    </row>
    <row r="13">
      <c r="H13" t="str">
        <f>IF(AND(F13="",G13=""),"",N(F13)*E13+N(G13))</f>
        <v/>
      </c>
    </row>
    <row r="14">
      <c r="H14" t="str">
        <f>IF(AND(F14="",G14=""),"",N(F14)*E14+N(G14))</f>
        <v/>
      </c>
    </row>
    <row r="15">
      <c r="H15" t="str">
        <f>IF(AND(F15="",G15=""),"",N(F15)*E15+N(G15))</f>
        <v/>
      </c>
    </row>
    <row r="16">
      <c r="H16" t="str">
        <f>IF(AND(F16="",G16=""),"",N(F16)*E16+N(G16))</f>
        <v/>
      </c>
    </row>
    <row r="17">
      <c r="H17" t="str">
        <f>IF(AND(F17="",G17=""),"",N(F17)*E17+N(G17))</f>
        <v/>
      </c>
    </row>
    <row r="18">
      <c r="H18" t="str">
        <f>IF(AND(F18="",G18=""),"",N(F18)*E18+N(G18))</f>
        <v/>
      </c>
    </row>
    <row r="19">
      <c r="H19" t="str">
        <f>IF(AND(F19="",G19=""),"",N(F19)*E19+N(G19))</f>
        <v/>
      </c>
    </row>
    <row r="20">
      <c r="H20" t="str">
        <f>IF(AND(F20="",G20=""),"",N(F20)*E20+N(G20))</f>
        <v/>
      </c>
    </row>
    <row r="21">
      <c r="H21" t="str">
        <f>IF(AND(F21="",G21=""),"",N(F21)*E21+N(G21))</f>
        <v/>
      </c>
    </row>
    <row r="22">
      <c r="H22" t="str">
        <f>IF(AND(F22="",G22=""),"",N(F22)*E22+N(G22))</f>
        <v/>
      </c>
    </row>
    <row r="23">
      <c r="H23" t="str">
        <f>IF(AND(F23="",G23=""),"",N(F23)*E23+N(G23))</f>
        <v/>
      </c>
    </row>
    <row r="24">
      <c r="H24" t="str">
        <f>IF(AND(F24="",G24=""),"",N(F24)*E24+N(G24))</f>
        <v/>
      </c>
    </row>
    <row r="25">
      <c r="H25" t="str">
        <f>IF(AND(F25="",G25=""),"",N(F25)*E25+N(G25))</f>
        <v/>
      </c>
    </row>
    <row r="26">
      <c r="H26" t="str">
        <f>IF(AND(F26="",G26=""),"",N(F26)*E26+N(G26))</f>
        <v/>
      </c>
    </row>
    <row r="27">
      <c r="H27" t="str">
        <f>IF(AND(F27="",G27=""),"",N(F27)*E27+N(G27))</f>
        <v/>
      </c>
    </row>
    <row r="28">
      <c r="H28" t="str">
        <f>IF(AND(F28="",G28=""),"",N(F28)*E28+N(G28))</f>
        <v/>
      </c>
    </row>
    <row r="29">
      <c r="H29" t="str">
        <f>IF(AND(F29="",G29=""),"",N(F29)*E29+N(G29))</f>
        <v/>
      </c>
    </row>
    <row r="30">
      <c r="H30" t="str">
        <f>IF(AND(F30="",G30=""),"",N(F30)*E30+N(G30))</f>
        <v/>
      </c>
    </row>
    <row r="31">
      <c r="H31" t="str">
        <f>IF(AND(F31="",G31=""),"",N(F31)*E31+N(G31))</f>
        <v/>
      </c>
    </row>
    <row r="32">
      <c r="H32" t="str">
        <f>IF(AND(F32="",G32=""),"",N(F32)*E32+N(G32))</f>
        <v/>
      </c>
    </row>
    <row r="33">
      <c r="H33" t="str">
        <f>IF(AND(F33="",G33=""),"",N(F33)*E33+N(G33))</f>
        <v/>
      </c>
    </row>
    <row r="34">
      <c r="H34" t="str">
        <f>IF(AND(F34="",G34=""),"",N(F34)*E34+N(G34))</f>
        <v/>
      </c>
    </row>
    <row r="35">
      <c r="H35" t="str">
        <f>IF(AND(F35="",G35=""),"",N(F35)*E35+N(G35))</f>
        <v/>
      </c>
    </row>
    <row r="36">
      <c r="H36" t="str">
        <f>IF(AND(F36="",G36=""),"",N(F36)*E36+N(G36))</f>
        <v/>
      </c>
    </row>
    <row r="37">
      <c r="H37" t="str">
        <f>IF(AND(F37="",G37=""),"",N(F37)*E37+N(G37))</f>
        <v/>
      </c>
    </row>
    <row r="38">
      <c r="H38" t="str">
        <f>IF(AND(F38="",G38=""),"",N(F38)*E38+N(G38))</f>
        <v/>
      </c>
    </row>
    <row r="39">
      <c r="H39" t="str">
        <f>IF(AND(F39="",G39=""),"",N(F39)*E39+N(G39))</f>
        <v/>
      </c>
    </row>
    <row r="40">
      <c r="H40" t="str">
        <f>IF(AND(F40="",G40=""),"",N(F40)*E40+N(G40))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L40"/>
  <sheetViews>
    <sheetView workbookViewId="0">
      <pane ySplit="1" topLeftCell="A2" activePane="bottomLeft" state="frozen"/>
      <selection pane="bottomLeft" activeCell="A1" sqref="A1"/>
    </sheetView>
  </sheetViews>
  <sheetFormatPr baseColWidth="8" defaultRowHeight="15"/>
  <cols>
    <col width="12" customWidth="1" min="1" max="1"/>
    <col width="7" customWidth="1" min="2" max="2"/>
    <col width="16" customWidth="1" min="3" max="3"/>
    <col width="9" customWidth="1" min="4" max="4"/>
    <col width="9" customWidth="1" min="5" max="5"/>
    <col width="10" customWidth="1" min="6" max="6"/>
    <col width="9" customWidth="1" min="7" max="7"/>
    <col width="9" customWidth="1" min="8" max="8"/>
    <col width="11" customWidth="1" min="9" max="9"/>
    <col width="26" customWidth="1" min="10" max="10"/>
  </cols>
  <sheetData>
    <row r="1">
      <c r="A1" s="3" t="inlineStr">
        <is>
          <t>Location</t>
        </is>
      </c>
      <c r="B1" s="3" t="inlineStr">
        <is>
          <t>Shelf</t>
        </is>
      </c>
      <c r="C1" s="3" t="inlineStr">
        <is>
          <t>Item</t>
        </is>
      </c>
      <c r="D1" s="3" t="inlineStr">
        <is>
          <t>Count in</t>
        </is>
      </c>
      <c r="E1" s="3" t="inlineStr">
        <is>
          <t>Pack size</t>
        </is>
      </c>
      <c r="F1" s="3" t="inlineStr">
        <is>
          <t>Full packs</t>
        </is>
      </c>
      <c r="G1" s="3" t="inlineStr">
        <is>
          <t>Loose</t>
        </is>
      </c>
      <c r="H1" s="3" t="inlineStr">
        <is>
          <t>Total</t>
        </is>
      </c>
      <c r="I1" s="3" t="inlineStr">
        <is>
          <t>Counted by</t>
        </is>
      </c>
      <c r="J1" s="3" t="inlineStr">
        <is>
          <t>Notes</t>
        </is>
      </c>
      <c r="L1" s="5" t="inlineStr">
        <is>
          <t>Counted Saturday, September 26, 2026, before anything was made.</t>
        </is>
      </c>
    </row>
    <row r="2">
      <c r="A2" t="inlineStr">
        <is>
          <t>Dry store</t>
        </is>
      </c>
      <c r="B2" t="inlineStr">
        <is>
          <t>1</t>
        </is>
      </c>
      <c r="C2" t="inlineStr">
        <is>
          <t>Bread flour</t>
        </is>
      </c>
      <c r="D2" t="inlineStr">
        <is>
          <t>lb</t>
        </is>
      </c>
      <c r="E2" t="n">
        <v>50</v>
      </c>
      <c r="F2" t="n">
        <v>1</v>
      </c>
      <c r="G2" t="n">
        <v>41</v>
      </c>
      <c r="H2" s="4">
        <f>IF(AND(F2="",G2=""),"",N(F2)*E2+N(G2))</f>
        <v>91</v>
      </c>
      <c r="I2" t="inlineStr">
        <is>
          <t>AR</t>
        </is>
      </c>
    </row>
    <row r="3">
      <c r="A3" t="inlineStr">
        <is>
          <t>Dry store</t>
        </is>
      </c>
      <c r="B3" t="inlineStr">
        <is>
          <t>1</t>
        </is>
      </c>
      <c r="C3" t="inlineStr">
        <is>
          <t>Sugar</t>
        </is>
      </c>
      <c r="D3" t="inlineStr">
        <is>
          <t>lb</t>
        </is>
      </c>
      <c r="E3" t="n">
        <v>50</v>
      </c>
      <c r="F3" t="n">
        <v>0</v>
      </c>
      <c r="G3" t="n">
        <v>33</v>
      </c>
      <c r="H3" s="4">
        <f>IF(AND(F3="",G3=""),"",N(F3)*E3+N(G3))</f>
        <v>33</v>
      </c>
      <c r="I3" t="inlineStr">
        <is>
          <t>AR</t>
        </is>
      </c>
    </row>
    <row r="4">
      <c r="A4" t="inlineStr">
        <is>
          <t>Dry store</t>
        </is>
      </c>
      <c r="B4" t="inlineStr">
        <is>
          <t>1</t>
        </is>
      </c>
      <c r="C4" t="inlineStr">
        <is>
          <t>Brown sugar</t>
        </is>
      </c>
      <c r="D4" t="inlineStr">
        <is>
          <t>lb</t>
        </is>
      </c>
      <c r="E4" t="n">
        <v>25</v>
      </c>
      <c r="F4" t="n">
        <v>0</v>
      </c>
      <c r="G4" t="n">
        <v>18</v>
      </c>
      <c r="H4" s="4">
        <f>IF(AND(F4="",G4=""),"",N(F4)*E4+N(G4))</f>
        <v>18</v>
      </c>
      <c r="I4" t="inlineStr">
        <is>
          <t>AR</t>
        </is>
      </c>
    </row>
    <row r="5">
      <c r="A5" t="inlineStr">
        <is>
          <t>Dry store</t>
        </is>
      </c>
      <c r="B5" t="inlineStr">
        <is>
          <t>2</t>
        </is>
      </c>
      <c r="C5" t="inlineStr">
        <is>
          <t>Instant yeast</t>
        </is>
      </c>
      <c r="D5" t="inlineStr">
        <is>
          <t>lb</t>
        </is>
      </c>
      <c r="E5" t="n">
        <v>1</v>
      </c>
      <c r="F5" t="n">
        <v>3</v>
      </c>
      <c r="G5" t="n">
        <v>0.4</v>
      </c>
      <c r="H5" s="4">
        <f>IF(AND(F5="",G5=""),"",N(F5)*E5+N(G5))</f>
        <v>3.4</v>
      </c>
      <c r="I5" t="inlineStr">
        <is>
          <t>AR</t>
        </is>
      </c>
    </row>
    <row r="6">
      <c r="A6" t="inlineStr">
        <is>
          <t>Dry store</t>
        </is>
      </c>
      <c r="B6" t="inlineStr">
        <is>
          <t>2</t>
        </is>
      </c>
      <c r="C6" t="inlineStr">
        <is>
          <t>Coconut milk</t>
        </is>
      </c>
      <c r="D6" t="inlineStr">
        <is>
          <t>can</t>
        </is>
      </c>
      <c r="E6" t="n">
        <v>24</v>
      </c>
      <c r="F6" t="n">
        <v>2</v>
      </c>
      <c r="G6" t="n">
        <v>12</v>
      </c>
      <c r="H6" s="4">
        <f>IF(AND(F6="",G6=""),"",N(F6)*E6+N(G6))</f>
        <v>60</v>
      </c>
      <c r="I6" t="inlineStr">
        <is>
          <t>AR</t>
        </is>
      </c>
    </row>
    <row r="7">
      <c r="A7" t="inlineStr">
        <is>
          <t>Walk-in</t>
        </is>
      </c>
      <c r="B7" t="inlineStr">
        <is>
          <t>A</t>
        </is>
      </c>
      <c r="C7" t="inlineStr">
        <is>
          <t>Butter</t>
        </is>
      </c>
      <c r="D7" t="inlineStr">
        <is>
          <t>lb</t>
        </is>
      </c>
      <c r="E7" t="n">
        <v>36</v>
      </c>
      <c r="F7" t="n">
        <v>1</v>
      </c>
      <c r="G7" t="n">
        <v>14</v>
      </c>
      <c r="H7" s="4">
        <f>IF(AND(F7="",G7=""),"",N(F7)*E7+N(G7))</f>
        <v>50</v>
      </c>
      <c r="I7" t="inlineStr">
        <is>
          <t>AR</t>
        </is>
      </c>
    </row>
    <row r="8">
      <c r="A8" t="inlineStr">
        <is>
          <t>Walk-in</t>
        </is>
      </c>
      <c r="B8" t="inlineStr">
        <is>
          <t>A</t>
        </is>
      </c>
      <c r="C8" t="inlineStr">
        <is>
          <t>Taro paste</t>
        </is>
      </c>
      <c r="D8" t="inlineStr">
        <is>
          <t>kg</t>
        </is>
      </c>
      <c r="E8" t="n">
        <v>1</v>
      </c>
      <c r="F8" t="n">
        <v>0</v>
      </c>
      <c r="G8" t="n">
        <v>24.9</v>
      </c>
      <c r="H8" s="4">
        <f>IF(AND(F8="",G8=""),"",N(F8)*E8+N(G8))</f>
        <v>24.9</v>
      </c>
      <c r="I8" t="inlineStr">
        <is>
          <t>AR</t>
        </is>
      </c>
    </row>
    <row r="9">
      <c r="A9" t="inlineStr">
        <is>
          <t>Walk-in</t>
        </is>
      </c>
      <c r="B9" t="inlineStr">
        <is>
          <t>B</t>
        </is>
      </c>
      <c r="C9" t="inlineStr">
        <is>
          <t>Grated taro</t>
        </is>
      </c>
      <c r="D9" t="inlineStr">
        <is>
          <t>kg</t>
        </is>
      </c>
      <c r="E9" t="n">
        <v>1</v>
      </c>
      <c r="F9" t="n">
        <v>0</v>
      </c>
      <c r="G9" t="n">
        <v>11.2</v>
      </c>
      <c r="H9" s="4">
        <f>IF(AND(F9="",G9=""),"",N(F9)*E9+N(G9))</f>
        <v>11.2</v>
      </c>
      <c r="I9" t="inlineStr">
        <is>
          <t>AR</t>
        </is>
      </c>
    </row>
    <row r="10">
      <c r="A10" t="inlineStr">
        <is>
          <t>Packaging</t>
        </is>
      </c>
      <c r="B10" t="inlineStr">
        <is>
          <t>C</t>
        </is>
      </c>
      <c r="C10" t="inlineStr">
        <is>
          <t>Bread bags</t>
        </is>
      </c>
      <c r="D10" t="inlineStr">
        <is>
          <t>each</t>
        </is>
      </c>
      <c r="E10" t="n">
        <v>500</v>
      </c>
      <c r="F10" t="n">
        <v>0</v>
      </c>
      <c r="G10" t="n">
        <v>250</v>
      </c>
      <c r="H10" s="4">
        <f>IF(AND(F10="",G10=""),"",N(F10)*E10+N(G10))</f>
        <v>250</v>
      </c>
      <c r="I10" t="inlineStr">
        <is>
          <t>AR</t>
        </is>
      </c>
    </row>
    <row r="11">
      <c r="A11" t="inlineStr">
        <is>
          <t>Packaging</t>
        </is>
      </c>
      <c r="B11" t="inlineStr">
        <is>
          <t>C</t>
        </is>
      </c>
      <c r="C11" t="inlineStr">
        <is>
          <t>Labels</t>
        </is>
      </c>
      <c r="D11" t="inlineStr">
        <is>
          <t>each</t>
        </is>
      </c>
      <c r="E11" t="n">
        <v>1000</v>
      </c>
      <c r="F11" t="n">
        <v>0</v>
      </c>
      <c r="G11" t="n">
        <v>318</v>
      </c>
      <c r="H11" s="4">
        <f>IF(AND(F11="",G11=""),"",N(F11)*E11+N(G11))</f>
        <v>318</v>
      </c>
      <c r="I11" t="inlineStr">
        <is>
          <t>AR</t>
        </is>
      </c>
    </row>
    <row r="12">
      <c r="A12" t="inlineStr">
        <is>
          <t>Packaging</t>
        </is>
      </c>
      <c r="B12" t="inlineStr">
        <is>
          <t>C</t>
        </is>
      </c>
      <c r="C12" t="inlineStr">
        <is>
          <t>Kūlolo trays</t>
        </is>
      </c>
      <c r="D12" t="inlineStr">
        <is>
          <t>each</t>
        </is>
      </c>
      <c r="E12" t="n">
        <v>50</v>
      </c>
      <c r="F12" t="n">
        <v>1</v>
      </c>
      <c r="G12" t="n">
        <v>14</v>
      </c>
      <c r="H12" s="4">
        <f>IF(AND(F12="",G12=""),"",N(F12)*E12+N(G12))</f>
        <v>64</v>
      </c>
      <c r="I12" t="inlineStr">
        <is>
          <t>AR</t>
        </is>
      </c>
    </row>
    <row r="13">
      <c r="H13" t="str">
        <f>IF(AND(F13="",G13=""),"",N(F13)*E13+N(G13))</f>
        <v/>
      </c>
    </row>
    <row r="14">
      <c r="H14" t="str">
        <f>IF(AND(F14="",G14=""),"",N(F14)*E14+N(G14))</f>
        <v/>
      </c>
    </row>
    <row r="15">
      <c r="H15" t="str">
        <f>IF(AND(F15="",G15=""),"",N(F15)*E15+N(G15))</f>
        <v/>
      </c>
    </row>
    <row r="16">
      <c r="H16" t="str">
        <f>IF(AND(F16="",G16=""),"",N(F16)*E16+N(G16))</f>
        <v/>
      </c>
    </row>
    <row r="17">
      <c r="H17" t="str">
        <f>IF(AND(F17="",G17=""),"",N(F17)*E17+N(G17))</f>
        <v/>
      </c>
    </row>
    <row r="18">
      <c r="H18" t="str">
        <f>IF(AND(F18="",G18=""),"",N(F18)*E18+N(G18))</f>
        <v/>
      </c>
    </row>
    <row r="19">
      <c r="H19" t="str">
        <f>IF(AND(F19="",G19=""),"",N(F19)*E19+N(G19))</f>
        <v/>
      </c>
    </row>
    <row r="20">
      <c r="H20" t="str">
        <f>IF(AND(F20="",G20=""),"",N(F20)*E20+N(G20))</f>
        <v/>
      </c>
    </row>
    <row r="21">
      <c r="H21" t="str">
        <f>IF(AND(F21="",G21=""),"",N(F21)*E21+N(G21))</f>
        <v/>
      </c>
    </row>
    <row r="22">
      <c r="H22" t="str">
        <f>IF(AND(F22="",G22=""),"",N(F22)*E22+N(G22))</f>
        <v/>
      </c>
    </row>
    <row r="23">
      <c r="H23" t="str">
        <f>IF(AND(F23="",G23=""),"",N(F23)*E23+N(G23))</f>
        <v/>
      </c>
    </row>
    <row r="24">
      <c r="H24" t="str">
        <f>IF(AND(F24="",G24=""),"",N(F24)*E24+N(G24))</f>
        <v/>
      </c>
    </row>
    <row r="25">
      <c r="H25" t="str">
        <f>IF(AND(F25="",G25=""),"",N(F25)*E25+N(G25))</f>
        <v/>
      </c>
    </row>
    <row r="26">
      <c r="H26" t="str">
        <f>IF(AND(F26="",G26=""),"",N(F26)*E26+N(G26))</f>
        <v/>
      </c>
    </row>
    <row r="27">
      <c r="H27" t="str">
        <f>IF(AND(F27="",G27=""),"",N(F27)*E27+N(G27))</f>
        <v/>
      </c>
    </row>
    <row r="28">
      <c r="H28" t="str">
        <f>IF(AND(F28="",G28=""),"",N(F28)*E28+N(G28))</f>
        <v/>
      </c>
    </row>
    <row r="29">
      <c r="H29" t="str">
        <f>IF(AND(F29="",G29=""),"",N(F29)*E29+N(G29))</f>
        <v/>
      </c>
    </row>
    <row r="30">
      <c r="H30" t="str">
        <f>IF(AND(F30="",G30=""),"",N(F30)*E30+N(G30))</f>
        <v/>
      </c>
    </row>
    <row r="31">
      <c r="H31" t="str">
        <f>IF(AND(F31="",G31=""),"",N(F31)*E31+N(G31))</f>
        <v/>
      </c>
    </row>
    <row r="32">
      <c r="H32" t="str">
        <f>IF(AND(F32="",G32=""),"",N(F32)*E32+N(G32))</f>
        <v/>
      </c>
    </row>
    <row r="33">
      <c r="H33" t="str">
        <f>IF(AND(F33="",G33=""),"",N(F33)*E33+N(G33))</f>
        <v/>
      </c>
    </row>
    <row r="34">
      <c r="H34" t="str">
        <f>IF(AND(F34="",G34=""),"",N(F34)*E34+N(G34))</f>
        <v/>
      </c>
    </row>
    <row r="35">
      <c r="H35" t="str">
        <f>IF(AND(F35="",G35=""),"",N(F35)*E35+N(G35))</f>
        <v/>
      </c>
    </row>
    <row r="36">
      <c r="H36" t="str">
        <f>IF(AND(F36="",G36=""),"",N(F36)*E36+N(G36))</f>
        <v/>
      </c>
    </row>
    <row r="37">
      <c r="H37" t="str">
        <f>IF(AND(F37="",G37=""),"",N(F37)*E37+N(G37))</f>
        <v/>
      </c>
    </row>
    <row r="38">
      <c r="H38" t="str">
        <f>IF(AND(F38="",G38=""),"",N(F38)*E38+N(G38))</f>
        <v/>
      </c>
    </row>
    <row r="39">
      <c r="H39" t="str">
        <f>IF(AND(F39="",G39=""),"",N(F39)*E39+N(G39))</f>
        <v/>
      </c>
    </row>
    <row r="40">
      <c r="H40" t="str">
        <f>IF(AND(F40="",G40=""),"",N(F40)*E40+N(G40))</f>
        <v/>
      </c>
    </row>
  </sheetData>
  <printOptions gridLines="1"/>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sheetPr>
  <dimension ref="A1:L16"/>
  <sheetViews>
    <sheetView workbookViewId="0">
      <pane ySplit="1" topLeftCell="A2" activePane="bottomLeft" state="frozen"/>
      <selection pane="bottomLeft" activeCell="A1" sqref="A1"/>
    </sheetView>
  </sheetViews>
  <sheetFormatPr baseColWidth="8" defaultRowHeight="15"/>
  <cols>
    <col width="16" customWidth="1" min="1" max="1"/>
    <col width="7" customWidth="1" min="2" max="2"/>
    <col width="12" customWidth="1" min="3" max="3"/>
    <col width="10" customWidth="1" min="4" max="4"/>
    <col width="10" customWidth="1" min="5" max="5"/>
    <col width="11" customWidth="1" min="6" max="6"/>
    <col width="10" customWidth="1" min="7" max="7"/>
    <col width="11" customWidth="1" min="8" max="8"/>
    <col width="14" customWidth="1" min="9" max="9"/>
    <col width="30" customWidth="1" min="11" max="11"/>
  </cols>
  <sheetData>
    <row r="1">
      <c r="A1" s="3" t="inlineStr">
        <is>
          <t>Item</t>
        </is>
      </c>
      <c r="B1" s="3" t="inlineStr">
        <is>
          <t>Unit</t>
        </is>
      </c>
      <c r="C1" s="3" t="inlineStr">
        <is>
          <t>Expected (records)</t>
        </is>
      </c>
      <c r="D1" s="3" t="inlineStr">
        <is>
          <t>Counted</t>
        </is>
      </c>
      <c r="E1" s="3" t="inlineStr">
        <is>
          <t>Variance</t>
        </is>
      </c>
      <c r="F1" s="3" t="inlineStr">
        <is>
          <t>Variance %</t>
        </is>
      </c>
      <c r="G1" s="3" t="inlineStr">
        <is>
          <t>Unit cost</t>
        </is>
      </c>
      <c r="H1" s="3" t="inlineStr">
        <is>
          <t>Variance $</t>
        </is>
      </c>
      <c r="I1" s="3" t="inlineStr">
        <is>
          <t>Look into it?</t>
        </is>
      </c>
    </row>
    <row r="2">
      <c r="A2" t="inlineStr">
        <is>
          <t>Bread flour</t>
        </is>
      </c>
      <c r="B2" t="inlineStr">
        <is>
          <t>lb</t>
        </is>
      </c>
      <c r="C2" s="6" t="n">
        <v>91.27</v>
      </c>
      <c r="D2" s="6">
        <f>SUMIF('Example count'!$C:$C,A2,'Example count'!$H:$H)</f>
        <v>91</v>
      </c>
      <c r="E2" s="6">
        <f>D2-C2</f>
        <v>-0.269999999999996</v>
      </c>
      <c r="F2" s="7">
        <f>IF(C2=0,"",E2/C2)</f>
        <v>-0.00295825572477261</v>
      </c>
      <c r="G2" s="8" t="n">
        <v>0.5</v>
      </c>
      <c r="H2" s="9">
        <f>E2*G2</f>
        <v>-0.134999999999998</v>
      </c>
      <c r="I2" t="str">
        <f>IF(AND(ABS(F2)&gt;$L$3,ABS(H2)&gt;$L$4),"Look into it","")</f>
        <v/>
      </c>
      <c r="K2" s="10" t="inlineStr">
        <is>
          <t>Look into it when both are over</t>
        </is>
      </c>
    </row>
    <row r="3">
      <c r="A3" t="inlineStr">
        <is>
          <t>Sugar</t>
        </is>
      </c>
      <c r="B3" t="inlineStr">
        <is>
          <t>lb</t>
        </is>
      </c>
      <c r="C3" s="6" t="n">
        <v>34.6</v>
      </c>
      <c r="D3" s="6">
        <f>SUMIF('Example count'!$C:$C,A3,'Example count'!$H:$H)</f>
        <v>33</v>
      </c>
      <c r="E3" s="6">
        <f>D3-C3</f>
        <v>-1.6</v>
      </c>
      <c r="F3" s="7">
        <f>IF(C3=0,"",E3/C3)</f>
        <v>-0.046242774566474</v>
      </c>
      <c r="G3" s="8" t="n">
        <v>0.91</v>
      </c>
      <c r="H3" s="9">
        <f>E3*G3</f>
        <v>-1.456</v>
      </c>
      <c r="I3" t="str">
        <f>IF(AND(ABS(F3)&gt;$L$3,ABS(H3)&gt;$L$4),"Look into it","")</f>
        <v/>
      </c>
      <c r="K3" t="inlineStr">
        <is>
          <t>Variance % (either way)</t>
        </is>
      </c>
      <c r="L3" s="11" t="n">
        <v>0.02</v>
      </c>
    </row>
    <row r="4">
      <c r="A4" t="inlineStr">
        <is>
          <t>Brown sugar</t>
        </is>
      </c>
      <c r="B4" t="inlineStr">
        <is>
          <t>lb</t>
        </is>
      </c>
      <c r="C4" s="6" t="n">
        <v>18.39</v>
      </c>
      <c r="D4" s="6">
        <f>SUMIF('Example count'!$C:$C,A4,'Example count'!$H:$H)</f>
        <v>18</v>
      </c>
      <c r="E4" s="6">
        <f>D4-C4</f>
        <v>-0.390000000000001</v>
      </c>
      <c r="F4" s="7">
        <f>IF(C4=0,"",E4/C4)</f>
        <v>-0.0212071778140294</v>
      </c>
      <c r="G4" s="8" t="n">
        <v>1.1</v>
      </c>
      <c r="H4" s="9">
        <f>E4*G4</f>
        <v>-0.429000000000001</v>
      </c>
      <c r="I4" t="str">
        <f>IF(AND(ABS(F4)&gt;$L$3,ABS(H4)&gt;$L$4),"Look into it","")</f>
        <v/>
      </c>
      <c r="K4" t="inlineStr">
        <is>
          <t>Variance $ (either way)</t>
        </is>
      </c>
      <c r="L4" s="8" t="n">
        <v>5</v>
      </c>
    </row>
    <row r="5">
      <c r="A5" t="inlineStr">
        <is>
          <t>Instant yeast</t>
        </is>
      </c>
      <c r="B5" t="inlineStr">
        <is>
          <t>lb</t>
        </is>
      </c>
      <c r="C5" s="6" t="n">
        <v>3.46</v>
      </c>
      <c r="D5" s="6">
        <f>SUMIF('Example count'!$C:$C,A5,'Example count'!$H:$H)</f>
        <v>3.4</v>
      </c>
      <c r="E5" s="6">
        <f>D5-C5</f>
        <v>-0.0600000000000001</v>
      </c>
      <c r="F5" s="7">
        <f>IF(C5=0,"",E5/C5)</f>
        <v>-0.0173410404624278</v>
      </c>
      <c r="G5" s="8" t="n">
        <v>5.5</v>
      </c>
      <c r="H5" s="9">
        <f>E5*G5</f>
        <v>-0.33</v>
      </c>
      <c r="I5" t="str">
        <f>IF(AND(ABS(F5)&gt;$L$3,ABS(H5)&gt;$L$4),"Look into it","")</f>
        <v/>
      </c>
    </row>
    <row r="6">
      <c r="A6" t="inlineStr">
        <is>
          <t>Coconut milk</t>
        </is>
      </c>
      <c r="B6" t="inlineStr">
        <is>
          <t>can</t>
        </is>
      </c>
      <c r="C6" s="6" t="n">
        <v>60</v>
      </c>
      <c r="D6" s="6">
        <f>SUMIF('Example count'!$C:$C,A6,'Example count'!$H:$H)</f>
        <v>60</v>
      </c>
      <c r="E6" s="6">
        <f>D6-C6</f>
        <v>0</v>
      </c>
      <c r="F6" s="7">
        <f>IF(C6=0,"",E6/C6)</f>
        <v>0</v>
      </c>
      <c r="G6" s="8" t="n">
        <v>2.25</v>
      </c>
      <c r="H6" s="9">
        <f>E6*G6</f>
        <v>0</v>
      </c>
      <c r="I6" t="str">
        <f>IF(AND(ABS(F6)&gt;$L$3,ABS(H6)&gt;$L$4),"Look into it","")</f>
        <v/>
      </c>
    </row>
    <row r="7">
      <c r="A7" t="inlineStr">
        <is>
          <t>Butter</t>
        </is>
      </c>
      <c r="B7" t="inlineStr">
        <is>
          <t>lb</t>
        </is>
      </c>
      <c r="C7" s="6" t="n">
        <v>51.45</v>
      </c>
      <c r="D7" s="6">
        <f>SUMIF('Example count'!$C:$C,A7,'Example count'!$H:$H)</f>
        <v>50</v>
      </c>
      <c r="E7" s="6">
        <f>D7-C7</f>
        <v>-1.45</v>
      </c>
      <c r="F7" s="7">
        <f>IF(C7=0,"",E7/C7)</f>
        <v>-0.0281827016520895</v>
      </c>
      <c r="G7" s="8" t="n">
        <v>4</v>
      </c>
      <c r="H7" s="9">
        <f>E7*G7</f>
        <v>-5.80000000000001</v>
      </c>
      <c r="I7" t="str">
        <f>IF(AND(ABS(F7)&gt;$L$3,ABS(H7)&gt;$L$4),"Look into it","")</f>
        <v>Look into it</v>
      </c>
    </row>
    <row r="8">
      <c r="A8" t="inlineStr">
        <is>
          <t>Taro paste</t>
        </is>
      </c>
      <c r="B8" t="inlineStr">
        <is>
          <t>kg</t>
        </is>
      </c>
      <c r="C8" s="6" t="n">
        <v>26.8</v>
      </c>
      <c r="D8" s="6">
        <f>SUMIF('Example count'!$C:$C,A8,'Example count'!$H:$H)</f>
        <v>24.9</v>
      </c>
      <c r="E8" s="6">
        <f>D8-C8</f>
        <v>-1.9</v>
      </c>
      <c r="F8" s="7">
        <f>IF(C8=0,"",E8/C8)</f>
        <v>-0.0708955223880598</v>
      </c>
      <c r="G8" s="8" t="n">
        <v>3.84</v>
      </c>
      <c r="H8" s="9">
        <f>E8*G8</f>
        <v>-7.29600000000001</v>
      </c>
      <c r="I8" t="str">
        <f>IF(AND(ABS(F8)&gt;$L$3,ABS(H8)&gt;$L$4),"Look into it","")</f>
        <v>Look into it</v>
      </c>
    </row>
    <row r="9">
      <c r="A9" t="inlineStr">
        <is>
          <t>Grated taro</t>
        </is>
      </c>
      <c r="B9" t="inlineStr">
        <is>
          <t>kg</t>
        </is>
      </c>
      <c r="C9" s="6" t="n">
        <v>11</v>
      </c>
      <c r="D9" s="6">
        <f>SUMIF('Example count'!$C:$C,A9,'Example count'!$H:$H)</f>
        <v>11.2</v>
      </c>
      <c r="E9" s="6">
        <f>D9-C9</f>
        <v>0.199999999999999</v>
      </c>
      <c r="F9" s="7">
        <f>IF(C9=0,"",E9/C9)</f>
        <v>0.0181818181818181</v>
      </c>
      <c r="G9" s="8" t="n">
        <v>2.9</v>
      </c>
      <c r="H9" s="9">
        <f>E9*G9</f>
        <v>0.579999999999998</v>
      </c>
      <c r="I9" t="str">
        <f>IF(AND(ABS(F9)&gt;$L$3,ABS(H9)&gt;$L$4),"Look into it","")</f>
        <v/>
      </c>
    </row>
    <row r="10">
      <c r="A10" t="inlineStr">
        <is>
          <t>Bread bags</t>
        </is>
      </c>
      <c r="B10" t="inlineStr">
        <is>
          <t>each</t>
        </is>
      </c>
      <c r="C10" s="6" t="n">
        <v>256</v>
      </c>
      <c r="D10" s="6">
        <f>SUMIF('Example count'!$C:$C,A10,'Example count'!$H:$H)</f>
        <v>250</v>
      </c>
      <c r="E10" s="6">
        <f>D10-C10</f>
        <v>-6</v>
      </c>
      <c r="F10" s="7">
        <f>IF(C10=0,"",E10/C10)</f>
        <v>-0.0234375</v>
      </c>
      <c r="G10" s="8" t="n">
        <v>0.05</v>
      </c>
      <c r="H10" s="9">
        <f>E10*G10</f>
        <v>-0.3</v>
      </c>
      <c r="I10" t="str">
        <f>IF(AND(ABS(F10)&gt;$L$3,ABS(H10)&gt;$L$4),"Look into it","")</f>
        <v/>
      </c>
    </row>
    <row r="11">
      <c r="A11" t="inlineStr">
        <is>
          <t>Labels</t>
        </is>
      </c>
      <c r="B11" t="inlineStr">
        <is>
          <t>each</t>
        </is>
      </c>
      <c r="C11" s="6" t="n">
        <v>320</v>
      </c>
      <c r="D11" s="6">
        <f>SUMIF('Example count'!$C:$C,A11,'Example count'!$H:$H)</f>
        <v>318</v>
      </c>
      <c r="E11" s="6">
        <f>D11-C11</f>
        <v>-2</v>
      </c>
      <c r="F11" s="7">
        <f>IF(C11=0,"",E11/C11)</f>
        <v>-0.00625</v>
      </c>
      <c r="G11" s="8" t="n">
        <v>0.06</v>
      </c>
      <c r="H11" s="9">
        <f>E11*G11</f>
        <v>-0.12</v>
      </c>
      <c r="I11" t="str">
        <f>IF(AND(ABS(F11)&gt;$L$3,ABS(H11)&gt;$L$4),"Look into it","")</f>
        <v/>
      </c>
    </row>
    <row r="12">
      <c r="A12" t="inlineStr">
        <is>
          <t>Kūlolo trays</t>
        </is>
      </c>
      <c r="B12" t="inlineStr">
        <is>
          <t>each</t>
        </is>
      </c>
      <c r="C12" s="6" t="n">
        <v>64</v>
      </c>
      <c r="D12" s="6">
        <f>SUMIF('Example count'!$C:$C,A12,'Example count'!$H:$H)</f>
        <v>64</v>
      </c>
      <c r="E12" s="6">
        <f>D12-C12</f>
        <v>0</v>
      </c>
      <c r="F12" s="7">
        <f>IF(C12=0,"",E12/C12)</f>
        <v>0</v>
      </c>
      <c r="G12" s="8" t="n">
        <v>0.18</v>
      </c>
      <c r="H12" s="9">
        <f>E12*G12</f>
        <v>0</v>
      </c>
      <c r="I12" t="str">
        <f>IF(AND(ABS(F12)&gt;$L$3,ABS(H12)&gt;$L$4),"Look into it","")</f>
        <v/>
      </c>
    </row>
    <row r="14">
      <c r="A14" s="12" t="inlineStr">
        <is>
          <t>Net variance $ (gaps cancel out)</t>
        </is>
      </c>
      <c r="H14" s="13">
        <f>SUM(H2:H12)</f>
        <v>-15.286</v>
      </c>
    </row>
    <row r="15">
      <c r="A15" s="12" t="inlineStr">
        <is>
          <t>Total of the gaps, ignoring sign</t>
        </is>
      </c>
      <c r="H15" s="14">
        <f>SUMPRODUCT(ABS(H2:H12))</f>
        <v>16.446</v>
      </c>
    </row>
    <row r="16">
      <c r="A16" s="12" t="inlineStr">
        <is>
          <t>Stock counted, at cost</t>
        </is>
      </c>
      <c r="H16" s="14">
        <f>SUMPRODUCT(D2:D12,G2:G12)</f>
        <v>620.226</v>
      </c>
    </row>
  </sheetData>
  <conditionalFormatting sqref="A2:I12">
    <cfRule type="expression" priority="1" dxfId="0">
      <formula>$I2="Look into it"</formula>
    </cfRule>
  </conditionalFormatting>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