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'Bins'!$1:$1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9" customWidth="1" min="6" max="6"/>
    <col width="12" customWidth="1" min="7" max="7"/>
    <col width="11" customWidth="1" min="8" max="8"/>
    <col width="11" customWidth="1" min="9" max="9"/>
    <col width="16" customWidth="1" min="10" max="10"/>
  </cols>
  <sheetData>
    <row r="1" ht="30" customHeight="1">
      <c r="A1" s="1" t="inlineStr">
        <is>
          <t>Item</t>
        </is>
      </c>
      <c r="B1" s="1" t="inlineStr">
        <is>
          <t>Bin holds (lb)</t>
        </is>
      </c>
      <c r="C1" s="1" t="inlineStr">
        <is>
          <t>Cost a lb</t>
        </is>
      </c>
      <c r="D1" s="1" t="inlineStr">
        <is>
          <t>Price a lb</t>
        </is>
      </c>
      <c r="E1" s="1" t="inlineStr">
        <is>
          <t>Lb sold a week</t>
        </is>
      </c>
      <c r="F1" s="1" t="inlineStr">
        <is>
          <t>Margin</t>
        </is>
      </c>
      <c r="G1" s="1" t="inlineStr">
        <is>
          <t>Gross profit a week</t>
        </is>
      </c>
      <c r="H1" s="1" t="inlineStr">
        <is>
          <t>Days a fill lasts</t>
        </is>
      </c>
      <c r="I1" s="1" t="inlineStr">
        <is>
          <t>Keeps fresh (days)</t>
        </is>
      </c>
      <c r="J1" s="1" t="inlineStr">
        <is>
          <t>Status</t>
        </is>
      </c>
    </row>
    <row r="2">
      <c r="A2" t="inlineStr">
        <is>
          <t>Rolled oats</t>
        </is>
      </c>
      <c r="B2" t="n">
        <v>25</v>
      </c>
      <c r="C2" s="2" t="n">
        <v>1.1</v>
      </c>
      <c r="D2" s="2" t="n">
        <v>2.49</v>
      </c>
      <c r="E2" t="n">
        <v>30</v>
      </c>
      <c r="F2" s="3">
        <f>IF(OR(C2="",N(D2)=0),"",(D2-C2)/D2)</f>
        <v>0.558232931726908</v>
      </c>
      <c r="G2" s="2">
        <f>IF(OR(C2="",D2="",E2=""),"",(D2-C2)*E2)</f>
        <v>41.7</v>
      </c>
      <c r="H2" s="4">
        <f>IF(OR(B2="",N(E2)=0),"",B2/(E2/7))</f>
        <v>5.83333333333333</v>
      </c>
      <c r="I2" t="n">
        <v>60</v>
      </c>
      <c r="J2" t="str">
        <f>IF(OR(H2="",I2=""),"",IF(H2&gt;I2,"Too slow: smaller fill","Fine"))</f>
        <v>Fine</v>
      </c>
    </row>
    <row r="3">
      <c r="A3" t="inlineStr">
        <is>
          <t>Organic almonds</t>
        </is>
      </c>
      <c r="B3" t="n">
        <v>25</v>
      </c>
      <c r="C3" s="2" t="n">
        <v>6.8</v>
      </c>
      <c r="D3" s="2" t="n">
        <v>11.99</v>
      </c>
      <c r="E3" t="n">
        <v>12</v>
      </c>
      <c r="F3" s="3">
        <f>IF(OR(C3="",N(D3)=0),"",(D3-C3)/D3)</f>
        <v>0.432860717264387</v>
      </c>
      <c r="G3" s="2">
        <f>IF(OR(C3="",D3="",E3=""),"",(D3-C3)*E3)</f>
        <v>62.28</v>
      </c>
      <c r="H3" s="4">
        <f>IF(OR(B3="",N(E3)=0),"",B3/(E3/7))</f>
        <v>14.5833333333333</v>
      </c>
      <c r="I3" t="n">
        <v>30</v>
      </c>
      <c r="J3" t="str">
        <f>IF(OR(H3="",I3=""),"",IF(H3&gt;I3,"Too slow: smaller fill","Fine"))</f>
        <v>Fine</v>
      </c>
    </row>
    <row r="4">
      <c r="A4" t="inlineStr">
        <is>
          <t>Walnut halves</t>
        </is>
      </c>
      <c r="B4" t="n">
        <v>25</v>
      </c>
      <c r="C4" s="2" t="n">
        <v>7.5</v>
      </c>
      <c r="D4" s="2" t="n">
        <v>13.49</v>
      </c>
      <c r="E4" t="n">
        <v>4</v>
      </c>
      <c r="F4" s="3">
        <f>IF(OR(C4="",N(D4)=0),"",(D4-C4)/D4)</f>
        <v>0.444032616753151</v>
      </c>
      <c r="G4" s="2">
        <f>IF(OR(C4="",D4="",E4=""),"",(D4-C4)*E4)</f>
        <v>23.96</v>
      </c>
      <c r="H4" s="4">
        <f>IF(OR(B4="",N(E4)=0),"",B4/(E4/7))</f>
        <v>43.75</v>
      </c>
      <c r="I4" t="n">
        <v>30</v>
      </c>
      <c r="J4" t="str">
        <f>IF(OR(H4="",I4=""),"",IF(H4&gt;I4,"Too slow: smaller fill","Fine"))</f>
        <v>Too slow: smaller fill</v>
      </c>
    </row>
    <row r="5">
      <c r="A5" t="inlineStr">
        <is>
          <t>Red lentils</t>
        </is>
      </c>
      <c r="B5" t="n">
        <v>25</v>
      </c>
      <c r="C5" s="2" t="n">
        <v>1.4</v>
      </c>
      <c r="D5" s="2" t="n">
        <v>2.99</v>
      </c>
      <c r="E5" t="n">
        <v>8</v>
      </c>
      <c r="F5" s="3">
        <f>IF(OR(C5="",N(D5)=0),"",(D5-C5)/D5)</f>
        <v>0.531772575250836</v>
      </c>
      <c r="G5" s="2">
        <f>IF(OR(C5="",D5="",E5=""),"",(D5-C5)*E5)</f>
        <v>12.72</v>
      </c>
      <c r="H5" s="4">
        <f>IF(OR(B5="",N(E5)=0),"",B5/(E5/7))</f>
        <v>21.875</v>
      </c>
      <c r="I5" t="n">
        <v>90</v>
      </c>
      <c r="J5" t="str">
        <f>IF(OR(H5="",I5=""),"",IF(H5&gt;I5,"Too slow: smaller fill","Fine"))</f>
        <v>Fine</v>
      </c>
    </row>
    <row r="6">
      <c r="A6" t="inlineStr">
        <is>
          <t>Jasmine rice</t>
        </is>
      </c>
      <c r="B6" t="n">
        <v>25</v>
      </c>
      <c r="C6" s="2" t="n">
        <v>1.3</v>
      </c>
      <c r="D6" s="2" t="n">
        <v>2.79</v>
      </c>
      <c r="E6" t="n">
        <v>15</v>
      </c>
      <c r="F6" s="3">
        <f>IF(OR(C6="",N(D6)=0),"",(D6-C6)/D6)</f>
        <v>0.53405017921147</v>
      </c>
      <c r="G6" s="2">
        <f>IF(OR(C6="",D6="",E6=""),"",(D6-C6)*E6)</f>
        <v>22.35</v>
      </c>
      <c r="H6" s="4">
        <f>IF(OR(B6="",N(E6)=0),"",B6/(E6/7))</f>
        <v>11.6666666666667</v>
      </c>
      <c r="I6" t="n">
        <v>90</v>
      </c>
      <c r="J6" t="str">
        <f>IF(OR(H6="",I6=""),"",IF(H6&gt;I6,"Too slow: smaller fill","Fine"))</f>
        <v>Fine</v>
      </c>
    </row>
    <row r="7">
      <c r="A7" t="inlineStr">
        <is>
          <t>Coffee beans</t>
        </is>
      </c>
      <c r="B7" t="n">
        <v>10</v>
      </c>
      <c r="C7" s="2" t="n">
        <v>7.2</v>
      </c>
      <c r="D7" s="2" t="n">
        <v>14.99</v>
      </c>
      <c r="E7" t="n">
        <v>9</v>
      </c>
      <c r="F7" s="3">
        <f>IF(OR(C7="",N(D7)=0),"",(D7-C7)/D7)</f>
        <v>0.51967978652435</v>
      </c>
      <c r="G7" s="2">
        <f>IF(OR(C7="",D7="",E7=""),"",(D7-C7)*E7)</f>
        <v>70.11</v>
      </c>
      <c r="H7" s="4">
        <f>IF(OR(B7="",N(E7)=0),"",B7/(E7/7))</f>
        <v>7.77777777777778</v>
      </c>
      <c r="I7" t="n">
        <v>21</v>
      </c>
      <c r="J7" t="str">
        <f>IF(OR(H7="",I7=""),"",IF(H7&gt;I7,"Too slow: smaller fill","Fine"))</f>
        <v>Fine</v>
      </c>
    </row>
    <row r="8" ht="30" customHeight="1">
      <c r="A8" s="5" t="inlineStr">
        <is>
          <t>Peanut butter, ground here (peanuts in the hopper)</t>
        </is>
      </c>
      <c r="B8" s="6" t="n">
        <v>10</v>
      </c>
      <c r="C8" s="7" t="n">
        <v>3.1</v>
      </c>
      <c r="D8" s="7" t="n">
        <v>6.99</v>
      </c>
      <c r="E8" s="6" t="n">
        <v>14</v>
      </c>
      <c r="F8" s="8">
        <f>IF(OR(C8="",N(D8)=0),"",(D8-C8)/D8)</f>
        <v>0.556509298998569</v>
      </c>
      <c r="G8" s="7">
        <f>IF(OR(C8="",D8="",E8=""),"",(D8-C8)*E8)</f>
        <v>54.46</v>
      </c>
      <c r="H8" s="9">
        <f>IF(OR(B8="",N(E8)=0),"",B8/(E8/7))</f>
        <v>5</v>
      </c>
      <c r="I8" s="6" t="n">
        <v>14</v>
      </c>
      <c r="J8" s="6" t="str">
        <f>IF(OR(H8="",I8=""),"",IF(H8&gt;I8,"Too slow: smaller fill","Fine"))</f>
        <v>Fine</v>
      </c>
    </row>
    <row r="9">
      <c r="A9" t="inlineStr">
        <is>
          <t>Dried mango</t>
        </is>
      </c>
      <c r="B9" t="n">
        <v>10</v>
      </c>
      <c r="C9" s="2" t="n">
        <v>8.4</v>
      </c>
      <c r="D9" s="2" t="n">
        <v>15.99</v>
      </c>
      <c r="E9" t="n">
        <v>2</v>
      </c>
      <c r="F9" s="3">
        <f>IF(OR(C9="",N(D9)=0),"",(D9-C9)/D9)</f>
        <v>0.474671669793621</v>
      </c>
      <c r="G9" s="2">
        <f>IF(OR(C9="",D9="",E9=""),"",(D9-C9)*E9)</f>
        <v>15.18</v>
      </c>
      <c r="H9" s="4">
        <f>IF(OR(B9="",N(E9)=0),"",B9/(E9/7))</f>
        <v>35</v>
      </c>
      <c r="I9" t="n">
        <v>60</v>
      </c>
      <c r="J9" t="str">
        <f>IF(OR(H9="",I9=""),"",IF(H9&gt;I9,"Too slow: smaller fill","Fine"))</f>
        <v>Fine</v>
      </c>
    </row>
    <row r="10">
      <c r="A10" t="inlineStr">
        <is>
          <t>Chia seeds</t>
        </is>
      </c>
      <c r="B10" t="n">
        <v>10</v>
      </c>
      <c r="C10" s="2" t="n">
        <v>4.2</v>
      </c>
      <c r="D10" s="2" t="n">
        <v>9.99</v>
      </c>
      <c r="E10" t="n">
        <v>1.5</v>
      </c>
      <c r="F10" s="3">
        <f>IF(OR(C10="",N(D10)=0),"",(D10-C10)/D10)</f>
        <v>0.57957957957958</v>
      </c>
      <c r="G10" s="2">
        <f>IF(OR(C10="",D10="",E10=""),"",(D10-C10)*E10)</f>
        <v>8.685</v>
      </c>
      <c r="H10" s="4">
        <f>IF(OR(B10="",N(E10)=0),"",B10/(E10/7))</f>
        <v>46.6666666666667</v>
      </c>
      <c r="I10" t="n">
        <v>90</v>
      </c>
      <c r="J10" t="str">
        <f>IF(OR(H10="",I10=""),"",IF(H10&gt;I10,"Too slow: smaller fill","Fine"))</f>
        <v>Fine</v>
      </c>
    </row>
    <row r="11">
      <c r="A11" t="inlineStr">
        <is>
          <t>Laundry powder</t>
        </is>
      </c>
      <c r="B11" t="n">
        <v>25</v>
      </c>
      <c r="C11" s="2" t="n">
        <v>1.6</v>
      </c>
      <c r="D11" s="2" t="n">
        <v>3.99</v>
      </c>
      <c r="E11" t="n">
        <v>10</v>
      </c>
      <c r="F11" s="3">
        <f>IF(OR(C11="",N(D11)=0),"",(D11-C11)/D11)</f>
        <v>0.598997493734336</v>
      </c>
      <c r="G11" s="2">
        <f>IF(OR(C11="",D11="",E11=""),"",(D11-C11)*E11)</f>
        <v>23.9</v>
      </c>
      <c r="H11" s="4">
        <f>IF(OR(B11="",N(E11)=0),"",B11/(E11/7))</f>
        <v>17.5</v>
      </c>
      <c r="I11" t="n">
        <v>180</v>
      </c>
      <c r="J11" t="str">
        <f>IF(OR(H11="",I11=""),"",IF(H11&gt;I11,"Too slow: smaller fill","Fine"))</f>
        <v>Fine</v>
      </c>
    </row>
    <row r="12">
      <c r="A12" t="inlineStr">
        <is>
          <t>Dish soap, by the pound</t>
        </is>
      </c>
      <c r="B12" t="n">
        <v>40</v>
      </c>
      <c r="C12" s="2" t="n">
        <v>1.2</v>
      </c>
      <c r="D12" s="2" t="n">
        <v>3.49</v>
      </c>
      <c r="E12" t="n">
        <v>12</v>
      </c>
      <c r="F12" s="3">
        <f>IF(OR(C12="",N(D12)=0),"",(D12-C12)/D12)</f>
        <v>0.656160458452722</v>
      </c>
      <c r="G12" s="2">
        <f>IF(OR(C12="",D12="",E12=""),"",(D12-C12)*E12)</f>
        <v>27.48</v>
      </c>
      <c r="H12" s="4">
        <f>IF(OR(B12="",N(E12)=0),"",B12/(E12/7))</f>
        <v>23.3333333333333</v>
      </c>
      <c r="I12" t="n">
        <v>365</v>
      </c>
      <c r="J12" t="str">
        <f>IF(OR(H12="",I12=""),"",IF(H12&gt;I12,"Too slow: smaller fill","Fine"))</f>
        <v>Fine</v>
      </c>
    </row>
    <row r="13"/>
    <row r="14">
      <c r="A14" s="10" t="inlineStr">
        <is>
          <t>All bins, a week</t>
        </is>
      </c>
      <c r="G14" s="11">
        <f>SUM(G2:G12)</f>
        <v>362.825</v>
      </c>
    </row>
    <row r="15"/>
    <row r="16">
      <c r="A16" s="12" t="inlineStr">
        <is>
          <t>A fill should sell before it goes stale. Nuts, seeds and flours go rancid first; fill less, or use a smaller bin.</t>
        </is>
      </c>
    </row>
  </sheetData>
  <conditionalFormatting sqref="J2:J12">
    <cfRule type="cellIs" priority="1" operator="equal" dxfId="0">
      <formula>"Too slow: smaller fill"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Refill store bins: turn, margin and freshness</t>
        </is>
      </c>
    </row>
    <row r="2" ht="15" customHeight="1">
      <c r="A2" s="5" t="inlineStr">
        <is>
          <t>From the article: https://www.tarostack.com/articles/how-to-start-a-refill-store</t>
        </is>
      </c>
    </row>
    <row r="3" ht="15" customHeight="1">
      <c r="A3" s="5" t="inlineStr"/>
    </row>
    <row r="4" ht="45" customHeight="1">
      <c r="A4" s="5" t="inlineStr">
        <is>
          <t>Bins: each bin's size, cost and price a pound, and pounds sold a week; the margin, gross profit a week and the days a fill lasts work out, against how long the item keeps fresh, with too-slow bins in red.</t>
        </is>
      </c>
    </row>
    <row r="5" ht="30" customHeight="1">
      <c r="A5" s="5" t="inlineStr">
        <is>
          <t>The example is the article's made-up Viroqua refill store. Every figure is an example to replace with your own.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