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arket day" sheetId="1" state="visible" r:id="rId1"/>
    <sheet xmlns:r="http://schemas.openxmlformats.org/officeDocument/2006/relationships" name="Season" sheetId="2" state="visible" r:id="rId2"/>
    <sheet xmlns:r="http://schemas.openxmlformats.org/officeDocument/2006/relationships" name="Wild mushroom records" sheetId="3" state="visible" r:id="rId3"/>
    <sheet xmlns:r="http://schemas.openxmlformats.org/officeDocument/2006/relationships" name="Read me" sheetId="4" state="visible" r:id="rId4"/>
  </sheets>
  <definedNames>
    <definedName name="_xlnm.Print_Titles" localSheetId="0">'Market day'!$1:$1</definedName>
    <definedName name="_xlnm.Print_Titles" localSheetId="1">'Season'!$1:$1</definedName>
    <definedName name="_xlnm.Print_Titles" localSheetId="2">'Wild mushroom records'!$1:$1</definedName>
  </definedNames>
  <calcPr calcId="124519" fullCalcOnLoad="1"/>
</workbook>
</file>

<file path=xl/styles.xml><?xml version="1.0" encoding="utf-8"?>
<styleSheet xmlns="http://schemas.openxmlformats.org/spreadsheetml/2006/main">
  <numFmts count="4">
    <numFmt numFmtId="164" formatCode="$#,##0.00"/>
    <numFmt numFmtId="165" formatCode="0.0"/>
    <numFmt numFmtId="166" formatCode="yyyy-mm-dd"/>
    <numFmt numFmtId="167" formatCode="mmm d, yyyy"/>
  </numFmts>
  <fonts count="5">
    <font>
      <name val="Calibri"/>
      <family val="2"/>
      <color theme="1"/>
      <sz val="11"/>
      <scheme val="minor"/>
    </font>
    <font>
      <b val="1"/>
      <color rgb="00533787"/>
    </font>
    <font>
      <b val="1"/>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16">
    <xf numFmtId="0" fontId="0" fillId="0" borderId="0" pivotButton="0" quotePrefix="0" xfId="0"/>
    <xf numFmtId="0" fontId="1" fillId="2" borderId="0" applyAlignment="1" pivotButton="0" quotePrefix="0" xfId="0">
      <alignment vertical="center" wrapText="1"/>
    </xf>
    <xf numFmtId="0" fontId="2" fillId="0" borderId="0" applyAlignment="1" pivotButton="0" quotePrefix="0" xfId="0">
      <alignment vertical="top"/>
    </xf>
    <xf numFmtId="164" fontId="0" fillId="0" borderId="0" pivotButton="0" quotePrefix="0" xfId="0"/>
    <xf numFmtId="9" fontId="0" fillId="0" borderId="0" pivotButton="0" quotePrefix="0" xfId="0"/>
    <xf numFmtId="165" fontId="0" fillId="0" borderId="0" pivotButton="0" quotePrefix="0" xfId="0"/>
    <xf numFmtId="0" fontId="0" fillId="0" borderId="0" applyAlignment="1" pivotButton="0" quotePrefix="0" xfId="0">
      <alignment vertical="top"/>
    </xf>
    <xf numFmtId="164" fontId="0" fillId="0" borderId="0" applyAlignment="1" pivotButton="0" quotePrefix="0" xfId="0">
      <alignment vertical="top"/>
    </xf>
    <xf numFmtId="9" fontId="0" fillId="0" borderId="0" applyAlignment="1" pivotButton="0" quotePrefix="0" xfId="0">
      <alignment vertical="top"/>
    </xf>
    <xf numFmtId="0" fontId="0" fillId="0" borderId="0" applyAlignment="1" pivotButton="0" quotePrefix="0" xfId="0">
      <alignment vertical="top" wrapText="1"/>
    </xf>
    <xf numFmtId="0" fontId="3" fillId="0" borderId="0" pivotButton="0" quotePrefix="0" xfId="0"/>
    <xf numFmtId="0" fontId="2" fillId="0" borderId="0" pivotButton="0" quotePrefix="0" xfId="0"/>
    <xf numFmtId="164" fontId="2" fillId="0" borderId="0" pivotButton="0" quotePrefix="0" xfId="0"/>
    <xf numFmtId="0" fontId="4" fillId="0" borderId="0" pivotButton="0" quotePrefix="0" xfId="0"/>
    <xf numFmtId="167" fontId="0" fillId="0" borderId="0" applyAlignment="1" pivotButton="0" quotePrefix="0" xfId="0">
      <alignment vertical="top"/>
    </xf>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K10"/>
  <sheetViews>
    <sheetView tabSelected="1" workbookViewId="0">
      <pane ySplit="1" topLeftCell="A2" activePane="bottomLeft" state="frozen"/>
      <selection pane="bottomLeft" activeCell="A1" sqref="A1"/>
    </sheetView>
  </sheetViews>
  <sheetFormatPr baseColWidth="8" defaultRowHeight="15"/>
  <cols>
    <col width="30" customWidth="1" min="1" max="1"/>
    <col width="9" customWidth="1" min="2" max="2"/>
    <col width="12" customWidth="1" min="3" max="3"/>
    <col width="8" customWidth="1" min="4" max="4"/>
    <col width="9" customWidth="1" min="5" max="5"/>
    <col width="10" customWidth="1" min="6" max="6"/>
    <col width="11" customWidth="1" min="7" max="7"/>
    <col width="10" customWidth="1" min="8" max="8"/>
    <col width="28" customWidth="1" min="10" max="10"/>
    <col width="11" customWidth="1" min="11" max="11"/>
  </cols>
  <sheetData>
    <row r="1" ht="45" customHeight="1">
      <c r="A1" s="1" t="inlineStr">
        <is>
          <t>Product</t>
        </is>
      </c>
      <c r="B1" s="1" t="inlineStr">
        <is>
          <t>Price</t>
        </is>
      </c>
      <c r="C1" s="1" t="inlineStr">
        <is>
          <t>Cost a unit, with the box</t>
        </is>
      </c>
      <c r="D1" s="1" t="inlineStr">
        <is>
          <t>Bring</t>
        </is>
      </c>
      <c r="E1" s="1" t="inlineStr">
        <is>
          <t>Expect to sell</t>
        </is>
      </c>
      <c r="F1" s="1" t="inlineStr">
        <is>
          <t>Sales</t>
        </is>
      </c>
      <c r="G1" s="1" t="inlineStr">
        <is>
          <t>Left after costs</t>
        </is>
      </c>
      <c r="H1" s="1" t="inlineStr">
        <is>
          <t>Sell-through</t>
        </is>
      </c>
      <c r="J1" s="2" t="inlineStr">
        <is>
          <t>The day</t>
        </is>
      </c>
    </row>
    <row r="2">
      <c r="A2" t="inlineStr">
        <is>
          <t>Oyster mushrooms, half pound</t>
        </is>
      </c>
      <c r="B2" s="3" t="n">
        <v>9</v>
      </c>
      <c r="C2" s="3" t="n">
        <v>2.4</v>
      </c>
      <c r="D2" t="n">
        <v>40</v>
      </c>
      <c r="E2" t="n">
        <v>32</v>
      </c>
      <c r="F2" s="3">
        <f>IF(OR(B2="",E2=""),"",E2*B2)</f>
        <v>288</v>
      </c>
      <c r="G2" s="3">
        <f>IF(OR(B2="",E2=""),"",E2*(B2-C2))</f>
        <v>211.2</v>
      </c>
      <c r="H2" s="4">
        <f>IF(N(D2)=0,"",E2/D2)</f>
        <v>0.8</v>
      </c>
      <c r="J2" t="inlineStr">
        <is>
          <t>Stall fee</t>
        </is>
      </c>
      <c r="K2" s="3" t="n">
        <v>25</v>
      </c>
    </row>
    <row r="3">
      <c r="A3" t="inlineStr">
        <is>
          <t>Lion's mane, half pound</t>
        </is>
      </c>
      <c r="B3" s="3" t="n">
        <v>11</v>
      </c>
      <c r="C3" s="3" t="n">
        <v>3.1</v>
      </c>
      <c r="D3" t="n">
        <v>24</v>
      </c>
      <c r="E3" t="n">
        <v>18</v>
      </c>
      <c r="F3" s="3">
        <f>IF(OR(B3="",E3=""),"",E3*B3)</f>
        <v>198</v>
      </c>
      <c r="G3" s="3">
        <f>IF(OR(B3="",E3=""),"",E3*(B3-C3))</f>
        <v>142.2</v>
      </c>
      <c r="H3" s="4">
        <f>IF(N(D3)=0,"",E3/D3)</f>
        <v>0.75</v>
      </c>
      <c r="J3" t="inlineStr">
        <is>
          <t>Hours, with setup and travel</t>
        </is>
      </c>
      <c r="K3" s="5" t="n">
        <v>6</v>
      </c>
    </row>
    <row r="4">
      <c r="A4" t="inlineStr">
        <is>
          <t>Shiitake, half pound</t>
        </is>
      </c>
      <c r="B4" s="3" t="n">
        <v>10</v>
      </c>
      <c r="C4" s="3" t="n">
        <v>2.9</v>
      </c>
      <c r="D4" t="n">
        <v>30</v>
      </c>
      <c r="E4" t="n">
        <v>24</v>
      </c>
      <c r="F4" s="3">
        <f>IF(OR(B4="",E4=""),"",E4*B4)</f>
        <v>240</v>
      </c>
      <c r="G4" s="3">
        <f>IF(OR(B4="",E4=""),"",E4*(B4-C4))</f>
        <v>170.4</v>
      </c>
      <c r="H4" s="4">
        <f>IF(N(D4)=0,"",E4/D4)</f>
        <v>0.8</v>
      </c>
      <c r="J4" t="inlineStr">
        <is>
          <t>Expected sales</t>
        </is>
      </c>
      <c r="K4" s="3">
        <f>F10</f>
        <v>876</v>
      </c>
    </row>
    <row r="5" ht="30" customHeight="1">
      <c r="A5" s="6" t="inlineStr">
        <is>
          <t>Oyster grow kit</t>
        </is>
      </c>
      <c r="B5" s="7" t="n">
        <v>25</v>
      </c>
      <c r="C5" s="7" t="n">
        <v>9.5</v>
      </c>
      <c r="D5" s="6" t="n">
        <v>10</v>
      </c>
      <c r="E5" s="6" t="n">
        <v>6</v>
      </c>
      <c r="F5" s="7">
        <f>IF(OR(B5="",E5=""),"",E5*B5)</f>
        <v>150</v>
      </c>
      <c r="G5" s="7">
        <f>IF(OR(B5="",E5=""),"",E5*(B5-C5))</f>
        <v>93</v>
      </c>
      <c r="H5" s="8">
        <f>IF(N(D5)=0,"",E5/D5)</f>
        <v>0.6</v>
      </c>
      <c r="J5" s="9" t="inlineStr">
        <is>
          <t>Left after costs and the stall</t>
        </is>
      </c>
      <c r="K5" s="7">
        <f>G10-K2</f>
        <v>591.8</v>
      </c>
    </row>
    <row r="6">
      <c r="B6" s="3" t="n"/>
      <c r="C6" s="3" t="n"/>
      <c r="F6" s="3" t="str">
        <f>IF(OR(B6="",E6=""),"",E6*B6)</f>
        <v/>
      </c>
      <c r="G6" s="3" t="str">
        <f>IF(OR(B6="",E6=""),"",E6*(B6-C6))</f>
        <v/>
      </c>
      <c r="H6" s="4" t="str">
        <f>IF(N(D6)=0,"",E6/D6)</f>
        <v/>
      </c>
      <c r="J6" t="inlineStr">
        <is>
          <t>Left for each hour</t>
        </is>
      </c>
      <c r="K6" s="3">
        <f>IF(N(K3)=0,"",(G10-K2)/K3)</f>
        <v>98.6333333333333</v>
      </c>
    </row>
    <row r="7">
      <c r="B7" s="3" t="n"/>
      <c r="C7" s="3" t="n"/>
      <c r="F7" s="3" t="str">
        <f>IF(OR(B7="",E7=""),"",E7*B7)</f>
        <v/>
      </c>
      <c r="G7" s="3" t="str">
        <f>IF(OR(B7="",E7=""),"",E7*(B7-C7))</f>
        <v/>
      </c>
      <c r="H7" s="4" t="str">
        <f>IF(N(D7)=0,"",E7/D7)</f>
        <v/>
      </c>
    </row>
    <row r="8">
      <c r="B8" s="3" t="n"/>
      <c r="C8" s="3" t="n"/>
      <c r="F8" s="3" t="str">
        <f>IF(OR(B8="",E8=""),"",E8*B8)</f>
        <v/>
      </c>
      <c r="G8" s="3" t="str">
        <f>IF(OR(B8="",E8=""),"",E8*(B8-C8))</f>
        <v/>
      </c>
      <c r="H8" s="4" t="str">
        <f>IF(N(D8)=0,"",E8/D8)</f>
        <v/>
      </c>
      <c r="J8" s="10" t="inlineStr">
        <is>
          <t>Type your products, prices and what each costs you, what you'll bring and what you expect to sell.</t>
        </is>
      </c>
    </row>
    <row r="9">
      <c r="B9" s="3" t="n"/>
      <c r="C9" s="3" t="n"/>
      <c r="F9" s="3" t="str">
        <f>IF(OR(B9="",E9=""),"",E9*B9)</f>
        <v/>
      </c>
      <c r="G9" s="3" t="str">
        <f>IF(OR(B9="",E9=""),"",E9*(B9-C9))</f>
        <v/>
      </c>
      <c r="H9" s="4" t="str">
        <f>IF(N(D9)=0,"",E9/D9)</f>
        <v/>
      </c>
    </row>
    <row r="10">
      <c r="A10" s="11" t="inlineStr">
        <is>
          <t>All products</t>
        </is>
      </c>
      <c r="D10" s="11">
        <f>SUM(D2:D9)</f>
        <v>104</v>
      </c>
      <c r="E10" s="11">
        <f>SUM(E2:E9)</f>
        <v>80</v>
      </c>
      <c r="F10" s="12">
        <f>SUM(F2:F9)</f>
        <v>876</v>
      </c>
      <c r="G10" s="12">
        <f>SUM(G2:G9)</f>
        <v>616.8</v>
      </c>
      <c r="H10" s="4">
        <f>IF(N(D10)=0,"",E10/D10)</f>
        <v>0.769230769230769</v>
      </c>
    </row>
  </sheetData>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M62"/>
  <sheetViews>
    <sheetView tabSelected="0" workbookViewId="0">
      <pane ySplit="1" topLeftCell="A2" activePane="bottomLeft" state="frozen"/>
      <selection pane="bottomLeft" activeCell="A1" sqref="A1"/>
    </sheetView>
  </sheetViews>
  <sheetFormatPr baseColWidth="8" defaultRowHeight="15"/>
  <cols>
    <col width="12"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8" customWidth="1" min="12" max="12"/>
    <col width="10" customWidth="1" min="13" max="13"/>
  </cols>
  <sheetData>
    <row r="1">
      <c r="A1" s="1" t="inlineStr">
        <is>
          <t>Market day</t>
        </is>
      </c>
      <c r="B1" s="1" t="str">
        <f>IF('Market day'!A2="","Sold, product 1","Sold, "&amp;'Market day'!A2)</f>
        <v>Sold, Oyster mushrooms, half pound</v>
      </c>
      <c r="C1" s="1" t="str">
        <f>IF('Market day'!A3="","Sold, product 2","Sold, "&amp;'Market day'!A3)</f>
        <v>Sold, Lion's mane, half pound</v>
      </c>
      <c r="D1" s="1" t="str">
        <f>IF('Market day'!A4="","Sold, product 3","Sold, "&amp;'Market day'!A4)</f>
        <v>Sold, Shiitake, half pound</v>
      </c>
      <c r="E1" s="1" t="str">
        <f>IF('Market day'!A5="","Sold, product 4","Sold, "&amp;'Market day'!A5)</f>
        <v>Sold, Oyster grow kit</v>
      </c>
      <c r="F1" s="1" t="str">
        <f>IF('Market day'!A6="","Sold, product 5","Sold, "&amp;'Market day'!A6)</f>
        <v>Sold, product 5</v>
      </c>
      <c r="G1" s="1" t="str">
        <f>IF('Market day'!A7="","Sold, product 6","Sold, "&amp;'Market day'!A7)</f>
        <v>Sold, product 6</v>
      </c>
      <c r="H1" s="1" t="str">
        <f>IF('Market day'!A8="","Sold, product 7","Sold, "&amp;'Market day'!A8)</f>
        <v>Sold, product 7</v>
      </c>
      <c r="I1" s="1" t="str">
        <f>IF('Market day'!A9="","Sold, product 8","Sold, "&amp;'Market day'!A9)</f>
        <v>Sold, product 8</v>
      </c>
      <c r="J1" s="1" t="inlineStr">
        <is>
          <t>Sales</t>
        </is>
      </c>
      <c r="K1" s="1" t="inlineStr">
        <is>
          <t>Costs</t>
        </is>
      </c>
      <c r="L1" s="1" t="inlineStr">
        <is>
          <t>Stall</t>
        </is>
      </c>
      <c r="M1" s="1" t="inlineStr">
        <is>
          <t>Left</t>
        </is>
      </c>
    </row>
    <row r="2">
      <c r="A2" t="inlineStr">
        <is>
          <t>Aug 1</t>
        </is>
      </c>
      <c r="B2" t="n">
        <v>31</v>
      </c>
      <c r="C2" t="n">
        <v>17</v>
      </c>
      <c r="D2" t="n">
        <v>25</v>
      </c>
      <c r="E2" t="n">
        <v>5</v>
      </c>
      <c r="J2" s="3">
        <f>IF(A2="","",N(B2)*N('Market day'!$B$2)+N(C2)*N('Market day'!$B$3)+N(D2)*N('Market day'!$B$4)+N(E2)*N('Market day'!$B$5)+N(F2)*N('Market day'!$B$6)+N(G2)*N('Market day'!$B$7)+N(H2)*N('Market day'!$B$8)+N(I2)*N('Market day'!$B$9))</f>
        <v>841</v>
      </c>
      <c r="K2" s="3">
        <f>IF(A2="","",N(B2)*N('Market day'!$C$2)+N(C2)*N('Market day'!$C$3)+N(D2)*N('Market day'!$C$4)+N(E2)*N('Market day'!$C$5)+N(F2)*N('Market day'!$C$6)+N(G2)*N('Market day'!$C$7)+N(H2)*N('Market day'!$C$8)+N(I2)*N('Market day'!$C$9))</f>
        <v>247.1</v>
      </c>
      <c r="L2" s="3">
        <f>IF(A2="","",'Market day'!$K$2)</f>
        <v>25</v>
      </c>
      <c r="M2" s="3">
        <f>IF(A2="","",J2-K2-L2)</f>
        <v>568.9</v>
      </c>
    </row>
    <row r="3">
      <c r="A3" t="inlineStr">
        <is>
          <t>Aug 8</t>
        </is>
      </c>
      <c r="B3" t="n">
        <v>34</v>
      </c>
      <c r="C3" t="n">
        <v>19</v>
      </c>
      <c r="D3" t="n">
        <v>22</v>
      </c>
      <c r="E3" t="n">
        <v>7</v>
      </c>
      <c r="J3" s="3">
        <f>IF(A3="","",N(B3)*N('Market day'!$B$2)+N(C3)*N('Market day'!$B$3)+N(D3)*N('Market day'!$B$4)+N(E3)*N('Market day'!$B$5)+N(F3)*N('Market day'!$B$6)+N(G3)*N('Market day'!$B$7)+N(H3)*N('Market day'!$B$8)+N(I3)*N('Market day'!$B$9))</f>
        <v>910</v>
      </c>
      <c r="K3" s="3">
        <f>IF(A3="","",N(B3)*N('Market day'!$C$2)+N(C3)*N('Market day'!$C$3)+N(D3)*N('Market day'!$C$4)+N(E3)*N('Market day'!$C$5)+N(F3)*N('Market day'!$C$6)+N(G3)*N('Market day'!$C$7)+N(H3)*N('Market day'!$C$8)+N(I3)*N('Market day'!$C$9))</f>
        <v>270.8</v>
      </c>
      <c r="L3" s="3">
        <f>IF(A3="","",'Market day'!$K$2)</f>
        <v>25</v>
      </c>
      <c r="M3" s="3">
        <f>IF(A3="","",J3-K3-L3)</f>
        <v>614.2</v>
      </c>
    </row>
    <row r="4">
      <c r="A4" t="inlineStr">
        <is>
          <t>Aug 15</t>
        </is>
      </c>
      <c r="B4" t="n">
        <v>30</v>
      </c>
      <c r="C4" t="n">
        <v>18</v>
      </c>
      <c r="D4" t="n">
        <v>24</v>
      </c>
      <c r="E4" t="n">
        <v>6</v>
      </c>
      <c r="J4" s="3">
        <f>IF(A4="","",N(B4)*N('Market day'!$B$2)+N(C4)*N('Market day'!$B$3)+N(D4)*N('Market day'!$B$4)+N(E4)*N('Market day'!$B$5)+N(F4)*N('Market day'!$B$6)+N(G4)*N('Market day'!$B$7)+N(H4)*N('Market day'!$B$8)+N(I4)*N('Market day'!$B$9))</f>
        <v>858</v>
      </c>
      <c r="K4" s="3">
        <f>IF(A4="","",N(B4)*N('Market day'!$C$2)+N(C4)*N('Market day'!$C$3)+N(D4)*N('Market day'!$C$4)+N(E4)*N('Market day'!$C$5)+N(F4)*N('Market day'!$C$6)+N(G4)*N('Market day'!$C$7)+N(H4)*N('Market day'!$C$8)+N(I4)*N('Market day'!$C$9))</f>
        <v>254.4</v>
      </c>
      <c r="L4" s="3">
        <f>IF(A4="","",'Market day'!$K$2)</f>
        <v>25</v>
      </c>
      <c r="M4" s="3">
        <f>IF(A4="","",J4-K4-L4)</f>
        <v>578.6</v>
      </c>
    </row>
    <row r="5">
      <c r="A5" t="inlineStr">
        <is>
          <t>Aug 22</t>
        </is>
      </c>
      <c r="B5" t="n">
        <v>33</v>
      </c>
      <c r="C5" t="n">
        <v>16</v>
      </c>
      <c r="D5" t="n">
        <v>26</v>
      </c>
      <c r="E5" t="n">
        <v>6</v>
      </c>
      <c r="J5" s="3">
        <f>IF(A5="","",N(B5)*N('Market day'!$B$2)+N(C5)*N('Market day'!$B$3)+N(D5)*N('Market day'!$B$4)+N(E5)*N('Market day'!$B$5)+N(F5)*N('Market day'!$B$6)+N(G5)*N('Market day'!$B$7)+N(H5)*N('Market day'!$B$8)+N(I5)*N('Market day'!$B$9))</f>
        <v>883</v>
      </c>
      <c r="K5" s="3">
        <f>IF(A5="","",N(B5)*N('Market day'!$C$2)+N(C5)*N('Market day'!$C$3)+N(D5)*N('Market day'!$C$4)+N(E5)*N('Market day'!$C$5)+N(F5)*N('Market day'!$C$6)+N(G5)*N('Market day'!$C$7)+N(H5)*N('Market day'!$C$8)+N(I5)*N('Market day'!$C$9))</f>
        <v>261.2</v>
      </c>
      <c r="L5" s="3">
        <f>IF(A5="","",'Market day'!$K$2)</f>
        <v>25</v>
      </c>
      <c r="M5" s="3">
        <f>IF(A5="","",J5-K5-L5)</f>
        <v>596.8</v>
      </c>
    </row>
    <row r="6">
      <c r="J6" s="3" t="str">
        <f>IF(A6="","",N(B6)*N('Market day'!$B$2)+N(C6)*N('Market day'!$B$3)+N(D6)*N('Market day'!$B$4)+N(E6)*N('Market day'!$B$5)+N(F6)*N('Market day'!$B$6)+N(G6)*N('Market day'!$B$7)+N(H6)*N('Market day'!$B$8)+N(I6)*N('Market day'!$B$9))</f>
        <v/>
      </c>
      <c r="K6" s="3" t="str">
        <f>IF(A6="","",N(B6)*N('Market day'!$C$2)+N(C6)*N('Market day'!$C$3)+N(D6)*N('Market day'!$C$4)+N(E6)*N('Market day'!$C$5)+N(F6)*N('Market day'!$C$6)+N(G6)*N('Market day'!$C$7)+N(H6)*N('Market day'!$C$8)+N(I6)*N('Market day'!$C$9))</f>
        <v/>
      </c>
      <c r="L6" s="3" t="str">
        <f>IF(A6="","",'Market day'!$K$2)</f>
        <v/>
      </c>
      <c r="M6" s="3" t="str">
        <f>IF(A6="","",J6-K6-L6)</f>
        <v/>
      </c>
    </row>
    <row r="7">
      <c r="J7" s="3" t="str">
        <f>IF(A7="","",N(B7)*N('Market day'!$B$2)+N(C7)*N('Market day'!$B$3)+N(D7)*N('Market day'!$B$4)+N(E7)*N('Market day'!$B$5)+N(F7)*N('Market day'!$B$6)+N(G7)*N('Market day'!$B$7)+N(H7)*N('Market day'!$B$8)+N(I7)*N('Market day'!$B$9))</f>
        <v/>
      </c>
      <c r="K7" s="3" t="str">
        <f>IF(A7="","",N(B7)*N('Market day'!$C$2)+N(C7)*N('Market day'!$C$3)+N(D7)*N('Market day'!$C$4)+N(E7)*N('Market day'!$C$5)+N(F7)*N('Market day'!$C$6)+N(G7)*N('Market day'!$C$7)+N(H7)*N('Market day'!$C$8)+N(I7)*N('Market day'!$C$9))</f>
        <v/>
      </c>
      <c r="L7" s="3" t="str">
        <f>IF(A7="","",'Market day'!$K$2)</f>
        <v/>
      </c>
      <c r="M7" s="3" t="str">
        <f>IF(A7="","",J7-K7-L7)</f>
        <v/>
      </c>
    </row>
    <row r="8">
      <c r="J8" s="3" t="str">
        <f>IF(A8="","",N(B8)*N('Market day'!$B$2)+N(C8)*N('Market day'!$B$3)+N(D8)*N('Market day'!$B$4)+N(E8)*N('Market day'!$B$5)+N(F8)*N('Market day'!$B$6)+N(G8)*N('Market day'!$B$7)+N(H8)*N('Market day'!$B$8)+N(I8)*N('Market day'!$B$9))</f>
        <v/>
      </c>
      <c r="K8" s="3" t="str">
        <f>IF(A8="","",N(B8)*N('Market day'!$C$2)+N(C8)*N('Market day'!$C$3)+N(D8)*N('Market day'!$C$4)+N(E8)*N('Market day'!$C$5)+N(F8)*N('Market day'!$C$6)+N(G8)*N('Market day'!$C$7)+N(H8)*N('Market day'!$C$8)+N(I8)*N('Market day'!$C$9))</f>
        <v/>
      </c>
      <c r="L8" s="3" t="str">
        <f>IF(A8="","",'Market day'!$K$2)</f>
        <v/>
      </c>
      <c r="M8" s="3" t="str">
        <f>IF(A8="","",J8-K8-L8)</f>
        <v/>
      </c>
    </row>
    <row r="9">
      <c r="J9" s="3" t="str">
        <f>IF(A9="","",N(B9)*N('Market day'!$B$2)+N(C9)*N('Market day'!$B$3)+N(D9)*N('Market day'!$B$4)+N(E9)*N('Market day'!$B$5)+N(F9)*N('Market day'!$B$6)+N(G9)*N('Market day'!$B$7)+N(H9)*N('Market day'!$B$8)+N(I9)*N('Market day'!$B$9))</f>
        <v/>
      </c>
      <c r="K9" s="3" t="str">
        <f>IF(A9="","",N(B9)*N('Market day'!$C$2)+N(C9)*N('Market day'!$C$3)+N(D9)*N('Market day'!$C$4)+N(E9)*N('Market day'!$C$5)+N(F9)*N('Market day'!$C$6)+N(G9)*N('Market day'!$C$7)+N(H9)*N('Market day'!$C$8)+N(I9)*N('Market day'!$C$9))</f>
        <v/>
      </c>
      <c r="L9" s="3" t="str">
        <f>IF(A9="","",'Market day'!$K$2)</f>
        <v/>
      </c>
      <c r="M9" s="3" t="str">
        <f>IF(A9="","",J9-K9-L9)</f>
        <v/>
      </c>
    </row>
    <row r="10">
      <c r="J10" s="3" t="str">
        <f>IF(A10="","",N(B10)*N('Market day'!$B$2)+N(C10)*N('Market day'!$B$3)+N(D10)*N('Market day'!$B$4)+N(E10)*N('Market day'!$B$5)+N(F10)*N('Market day'!$B$6)+N(G10)*N('Market day'!$B$7)+N(H10)*N('Market day'!$B$8)+N(I10)*N('Market day'!$B$9))</f>
        <v/>
      </c>
      <c r="K10" s="3" t="str">
        <f>IF(A10="","",N(B10)*N('Market day'!$C$2)+N(C10)*N('Market day'!$C$3)+N(D10)*N('Market day'!$C$4)+N(E10)*N('Market day'!$C$5)+N(F10)*N('Market day'!$C$6)+N(G10)*N('Market day'!$C$7)+N(H10)*N('Market day'!$C$8)+N(I10)*N('Market day'!$C$9))</f>
        <v/>
      </c>
      <c r="L10" s="3" t="str">
        <f>IF(A10="","",'Market day'!$K$2)</f>
        <v/>
      </c>
      <c r="M10" s="3" t="str">
        <f>IF(A10="","",J10-K10-L10)</f>
        <v/>
      </c>
    </row>
    <row r="11">
      <c r="J11" s="3" t="str">
        <f>IF(A11="","",N(B11)*N('Market day'!$B$2)+N(C11)*N('Market day'!$B$3)+N(D11)*N('Market day'!$B$4)+N(E11)*N('Market day'!$B$5)+N(F11)*N('Market day'!$B$6)+N(G11)*N('Market day'!$B$7)+N(H11)*N('Market day'!$B$8)+N(I11)*N('Market day'!$B$9))</f>
        <v/>
      </c>
      <c r="K11" s="3" t="str">
        <f>IF(A11="","",N(B11)*N('Market day'!$C$2)+N(C11)*N('Market day'!$C$3)+N(D11)*N('Market day'!$C$4)+N(E11)*N('Market day'!$C$5)+N(F11)*N('Market day'!$C$6)+N(G11)*N('Market day'!$C$7)+N(H11)*N('Market day'!$C$8)+N(I11)*N('Market day'!$C$9))</f>
        <v/>
      </c>
      <c r="L11" s="3" t="str">
        <f>IF(A11="","",'Market day'!$K$2)</f>
        <v/>
      </c>
      <c r="M11" s="3" t="str">
        <f>IF(A11="","",J11-K11-L11)</f>
        <v/>
      </c>
    </row>
    <row r="12">
      <c r="J12" s="3" t="str">
        <f>IF(A12="","",N(B12)*N('Market day'!$B$2)+N(C12)*N('Market day'!$B$3)+N(D12)*N('Market day'!$B$4)+N(E12)*N('Market day'!$B$5)+N(F12)*N('Market day'!$B$6)+N(G12)*N('Market day'!$B$7)+N(H12)*N('Market day'!$B$8)+N(I12)*N('Market day'!$B$9))</f>
        <v/>
      </c>
      <c r="K12" s="3" t="str">
        <f>IF(A12="","",N(B12)*N('Market day'!$C$2)+N(C12)*N('Market day'!$C$3)+N(D12)*N('Market day'!$C$4)+N(E12)*N('Market day'!$C$5)+N(F12)*N('Market day'!$C$6)+N(G12)*N('Market day'!$C$7)+N(H12)*N('Market day'!$C$8)+N(I12)*N('Market day'!$C$9))</f>
        <v/>
      </c>
      <c r="L12" s="3" t="str">
        <f>IF(A12="","",'Market day'!$K$2)</f>
        <v/>
      </c>
      <c r="M12" s="3" t="str">
        <f>IF(A12="","",J12-K12-L12)</f>
        <v/>
      </c>
    </row>
    <row r="13">
      <c r="J13" s="3" t="str">
        <f>IF(A13="","",N(B13)*N('Market day'!$B$2)+N(C13)*N('Market day'!$B$3)+N(D13)*N('Market day'!$B$4)+N(E13)*N('Market day'!$B$5)+N(F13)*N('Market day'!$B$6)+N(G13)*N('Market day'!$B$7)+N(H13)*N('Market day'!$B$8)+N(I13)*N('Market day'!$B$9))</f>
        <v/>
      </c>
      <c r="K13" s="3" t="str">
        <f>IF(A13="","",N(B13)*N('Market day'!$C$2)+N(C13)*N('Market day'!$C$3)+N(D13)*N('Market day'!$C$4)+N(E13)*N('Market day'!$C$5)+N(F13)*N('Market day'!$C$6)+N(G13)*N('Market day'!$C$7)+N(H13)*N('Market day'!$C$8)+N(I13)*N('Market day'!$C$9))</f>
        <v/>
      </c>
      <c r="L13" s="3" t="str">
        <f>IF(A13="","",'Market day'!$K$2)</f>
        <v/>
      </c>
      <c r="M13" s="3" t="str">
        <f>IF(A13="","",J13-K13-L13)</f>
        <v/>
      </c>
    </row>
    <row r="14">
      <c r="J14" s="3" t="str">
        <f>IF(A14="","",N(B14)*N('Market day'!$B$2)+N(C14)*N('Market day'!$B$3)+N(D14)*N('Market day'!$B$4)+N(E14)*N('Market day'!$B$5)+N(F14)*N('Market day'!$B$6)+N(G14)*N('Market day'!$B$7)+N(H14)*N('Market day'!$B$8)+N(I14)*N('Market day'!$B$9))</f>
        <v/>
      </c>
      <c r="K14" s="3" t="str">
        <f>IF(A14="","",N(B14)*N('Market day'!$C$2)+N(C14)*N('Market day'!$C$3)+N(D14)*N('Market day'!$C$4)+N(E14)*N('Market day'!$C$5)+N(F14)*N('Market day'!$C$6)+N(G14)*N('Market day'!$C$7)+N(H14)*N('Market day'!$C$8)+N(I14)*N('Market day'!$C$9))</f>
        <v/>
      </c>
      <c r="L14" s="3" t="str">
        <f>IF(A14="","",'Market day'!$K$2)</f>
        <v/>
      </c>
      <c r="M14" s="3" t="str">
        <f>IF(A14="","",J14-K14-L14)</f>
        <v/>
      </c>
    </row>
    <row r="15">
      <c r="J15" s="3" t="str">
        <f>IF(A15="","",N(B15)*N('Market day'!$B$2)+N(C15)*N('Market day'!$B$3)+N(D15)*N('Market day'!$B$4)+N(E15)*N('Market day'!$B$5)+N(F15)*N('Market day'!$B$6)+N(G15)*N('Market day'!$B$7)+N(H15)*N('Market day'!$B$8)+N(I15)*N('Market day'!$B$9))</f>
        <v/>
      </c>
      <c r="K15" s="3" t="str">
        <f>IF(A15="","",N(B15)*N('Market day'!$C$2)+N(C15)*N('Market day'!$C$3)+N(D15)*N('Market day'!$C$4)+N(E15)*N('Market day'!$C$5)+N(F15)*N('Market day'!$C$6)+N(G15)*N('Market day'!$C$7)+N(H15)*N('Market day'!$C$8)+N(I15)*N('Market day'!$C$9))</f>
        <v/>
      </c>
      <c r="L15" s="3" t="str">
        <f>IF(A15="","",'Market day'!$K$2)</f>
        <v/>
      </c>
      <c r="M15" s="3" t="str">
        <f>IF(A15="","",J15-K15-L15)</f>
        <v/>
      </c>
    </row>
    <row r="16">
      <c r="J16" s="3" t="str">
        <f>IF(A16="","",N(B16)*N('Market day'!$B$2)+N(C16)*N('Market day'!$B$3)+N(D16)*N('Market day'!$B$4)+N(E16)*N('Market day'!$B$5)+N(F16)*N('Market day'!$B$6)+N(G16)*N('Market day'!$B$7)+N(H16)*N('Market day'!$B$8)+N(I16)*N('Market day'!$B$9))</f>
        <v/>
      </c>
      <c r="K16" s="3" t="str">
        <f>IF(A16="","",N(B16)*N('Market day'!$C$2)+N(C16)*N('Market day'!$C$3)+N(D16)*N('Market day'!$C$4)+N(E16)*N('Market day'!$C$5)+N(F16)*N('Market day'!$C$6)+N(G16)*N('Market day'!$C$7)+N(H16)*N('Market day'!$C$8)+N(I16)*N('Market day'!$C$9))</f>
        <v/>
      </c>
      <c r="L16" s="3" t="str">
        <f>IF(A16="","",'Market day'!$K$2)</f>
        <v/>
      </c>
      <c r="M16" s="3" t="str">
        <f>IF(A16="","",J16-K16-L16)</f>
        <v/>
      </c>
    </row>
    <row r="17">
      <c r="J17" s="3" t="str">
        <f>IF(A17="","",N(B17)*N('Market day'!$B$2)+N(C17)*N('Market day'!$B$3)+N(D17)*N('Market day'!$B$4)+N(E17)*N('Market day'!$B$5)+N(F17)*N('Market day'!$B$6)+N(G17)*N('Market day'!$B$7)+N(H17)*N('Market day'!$B$8)+N(I17)*N('Market day'!$B$9))</f>
        <v/>
      </c>
      <c r="K17" s="3" t="str">
        <f>IF(A17="","",N(B17)*N('Market day'!$C$2)+N(C17)*N('Market day'!$C$3)+N(D17)*N('Market day'!$C$4)+N(E17)*N('Market day'!$C$5)+N(F17)*N('Market day'!$C$6)+N(G17)*N('Market day'!$C$7)+N(H17)*N('Market day'!$C$8)+N(I17)*N('Market day'!$C$9))</f>
        <v/>
      </c>
      <c r="L17" s="3" t="str">
        <f>IF(A17="","",'Market day'!$K$2)</f>
        <v/>
      </c>
      <c r="M17" s="3" t="str">
        <f>IF(A17="","",J17-K17-L17)</f>
        <v/>
      </c>
    </row>
    <row r="18">
      <c r="J18" s="3" t="str">
        <f>IF(A18="","",N(B18)*N('Market day'!$B$2)+N(C18)*N('Market day'!$B$3)+N(D18)*N('Market day'!$B$4)+N(E18)*N('Market day'!$B$5)+N(F18)*N('Market day'!$B$6)+N(G18)*N('Market day'!$B$7)+N(H18)*N('Market day'!$B$8)+N(I18)*N('Market day'!$B$9))</f>
        <v/>
      </c>
      <c r="K18" s="3" t="str">
        <f>IF(A18="","",N(B18)*N('Market day'!$C$2)+N(C18)*N('Market day'!$C$3)+N(D18)*N('Market day'!$C$4)+N(E18)*N('Market day'!$C$5)+N(F18)*N('Market day'!$C$6)+N(G18)*N('Market day'!$C$7)+N(H18)*N('Market day'!$C$8)+N(I18)*N('Market day'!$C$9))</f>
        <v/>
      </c>
      <c r="L18" s="3" t="str">
        <f>IF(A18="","",'Market day'!$K$2)</f>
        <v/>
      </c>
      <c r="M18" s="3" t="str">
        <f>IF(A18="","",J18-K18-L18)</f>
        <v/>
      </c>
    </row>
    <row r="19">
      <c r="J19" s="3" t="str">
        <f>IF(A19="","",N(B19)*N('Market day'!$B$2)+N(C19)*N('Market day'!$B$3)+N(D19)*N('Market day'!$B$4)+N(E19)*N('Market day'!$B$5)+N(F19)*N('Market day'!$B$6)+N(G19)*N('Market day'!$B$7)+N(H19)*N('Market day'!$B$8)+N(I19)*N('Market day'!$B$9))</f>
        <v/>
      </c>
      <c r="K19" s="3" t="str">
        <f>IF(A19="","",N(B19)*N('Market day'!$C$2)+N(C19)*N('Market day'!$C$3)+N(D19)*N('Market day'!$C$4)+N(E19)*N('Market day'!$C$5)+N(F19)*N('Market day'!$C$6)+N(G19)*N('Market day'!$C$7)+N(H19)*N('Market day'!$C$8)+N(I19)*N('Market day'!$C$9))</f>
        <v/>
      </c>
      <c r="L19" s="3" t="str">
        <f>IF(A19="","",'Market day'!$K$2)</f>
        <v/>
      </c>
      <c r="M19" s="3" t="str">
        <f>IF(A19="","",J19-K19-L19)</f>
        <v/>
      </c>
    </row>
    <row r="20">
      <c r="J20" s="3" t="str">
        <f>IF(A20="","",N(B20)*N('Market day'!$B$2)+N(C20)*N('Market day'!$B$3)+N(D20)*N('Market day'!$B$4)+N(E20)*N('Market day'!$B$5)+N(F20)*N('Market day'!$B$6)+N(G20)*N('Market day'!$B$7)+N(H20)*N('Market day'!$B$8)+N(I20)*N('Market day'!$B$9))</f>
        <v/>
      </c>
      <c r="K20" s="3" t="str">
        <f>IF(A20="","",N(B20)*N('Market day'!$C$2)+N(C20)*N('Market day'!$C$3)+N(D20)*N('Market day'!$C$4)+N(E20)*N('Market day'!$C$5)+N(F20)*N('Market day'!$C$6)+N(G20)*N('Market day'!$C$7)+N(H20)*N('Market day'!$C$8)+N(I20)*N('Market day'!$C$9))</f>
        <v/>
      </c>
      <c r="L20" s="3" t="str">
        <f>IF(A20="","",'Market day'!$K$2)</f>
        <v/>
      </c>
      <c r="M20" s="3" t="str">
        <f>IF(A20="","",J20-K20-L20)</f>
        <v/>
      </c>
    </row>
    <row r="21">
      <c r="J21" s="3" t="str">
        <f>IF(A21="","",N(B21)*N('Market day'!$B$2)+N(C21)*N('Market day'!$B$3)+N(D21)*N('Market day'!$B$4)+N(E21)*N('Market day'!$B$5)+N(F21)*N('Market day'!$B$6)+N(G21)*N('Market day'!$B$7)+N(H21)*N('Market day'!$B$8)+N(I21)*N('Market day'!$B$9))</f>
        <v/>
      </c>
      <c r="K21" s="3" t="str">
        <f>IF(A21="","",N(B21)*N('Market day'!$C$2)+N(C21)*N('Market day'!$C$3)+N(D21)*N('Market day'!$C$4)+N(E21)*N('Market day'!$C$5)+N(F21)*N('Market day'!$C$6)+N(G21)*N('Market day'!$C$7)+N(H21)*N('Market day'!$C$8)+N(I21)*N('Market day'!$C$9))</f>
        <v/>
      </c>
      <c r="L21" s="3" t="str">
        <f>IF(A21="","",'Market day'!$K$2)</f>
        <v/>
      </c>
      <c r="M21" s="3" t="str">
        <f>IF(A21="","",J21-K21-L21)</f>
        <v/>
      </c>
    </row>
    <row r="22">
      <c r="J22" s="3" t="str">
        <f>IF(A22="","",N(B22)*N('Market day'!$B$2)+N(C22)*N('Market day'!$B$3)+N(D22)*N('Market day'!$B$4)+N(E22)*N('Market day'!$B$5)+N(F22)*N('Market day'!$B$6)+N(G22)*N('Market day'!$B$7)+N(H22)*N('Market day'!$B$8)+N(I22)*N('Market day'!$B$9))</f>
        <v/>
      </c>
      <c r="K22" s="3" t="str">
        <f>IF(A22="","",N(B22)*N('Market day'!$C$2)+N(C22)*N('Market day'!$C$3)+N(D22)*N('Market day'!$C$4)+N(E22)*N('Market day'!$C$5)+N(F22)*N('Market day'!$C$6)+N(G22)*N('Market day'!$C$7)+N(H22)*N('Market day'!$C$8)+N(I22)*N('Market day'!$C$9))</f>
        <v/>
      </c>
      <c r="L22" s="3" t="str">
        <f>IF(A22="","",'Market day'!$K$2)</f>
        <v/>
      </c>
      <c r="M22" s="3" t="str">
        <f>IF(A22="","",J22-K22-L22)</f>
        <v/>
      </c>
    </row>
    <row r="23">
      <c r="J23" s="3" t="str">
        <f>IF(A23="","",N(B23)*N('Market day'!$B$2)+N(C23)*N('Market day'!$B$3)+N(D23)*N('Market day'!$B$4)+N(E23)*N('Market day'!$B$5)+N(F23)*N('Market day'!$B$6)+N(G23)*N('Market day'!$B$7)+N(H23)*N('Market day'!$B$8)+N(I23)*N('Market day'!$B$9))</f>
        <v/>
      </c>
      <c r="K23" s="3" t="str">
        <f>IF(A23="","",N(B23)*N('Market day'!$C$2)+N(C23)*N('Market day'!$C$3)+N(D23)*N('Market day'!$C$4)+N(E23)*N('Market day'!$C$5)+N(F23)*N('Market day'!$C$6)+N(G23)*N('Market day'!$C$7)+N(H23)*N('Market day'!$C$8)+N(I23)*N('Market day'!$C$9))</f>
        <v/>
      </c>
      <c r="L23" s="3" t="str">
        <f>IF(A23="","",'Market day'!$K$2)</f>
        <v/>
      </c>
      <c r="M23" s="3" t="str">
        <f>IF(A23="","",J23-K23-L23)</f>
        <v/>
      </c>
    </row>
    <row r="24">
      <c r="J24" s="3" t="str">
        <f>IF(A24="","",N(B24)*N('Market day'!$B$2)+N(C24)*N('Market day'!$B$3)+N(D24)*N('Market day'!$B$4)+N(E24)*N('Market day'!$B$5)+N(F24)*N('Market day'!$B$6)+N(G24)*N('Market day'!$B$7)+N(H24)*N('Market day'!$B$8)+N(I24)*N('Market day'!$B$9))</f>
        <v/>
      </c>
      <c r="K24" s="3" t="str">
        <f>IF(A24="","",N(B24)*N('Market day'!$C$2)+N(C24)*N('Market day'!$C$3)+N(D24)*N('Market day'!$C$4)+N(E24)*N('Market day'!$C$5)+N(F24)*N('Market day'!$C$6)+N(G24)*N('Market day'!$C$7)+N(H24)*N('Market day'!$C$8)+N(I24)*N('Market day'!$C$9))</f>
        <v/>
      </c>
      <c r="L24" s="3" t="str">
        <f>IF(A24="","",'Market day'!$K$2)</f>
        <v/>
      </c>
      <c r="M24" s="3" t="str">
        <f>IF(A24="","",J24-K24-L24)</f>
        <v/>
      </c>
    </row>
    <row r="25">
      <c r="J25" s="3" t="str">
        <f>IF(A25="","",N(B25)*N('Market day'!$B$2)+N(C25)*N('Market day'!$B$3)+N(D25)*N('Market day'!$B$4)+N(E25)*N('Market day'!$B$5)+N(F25)*N('Market day'!$B$6)+N(G25)*N('Market day'!$B$7)+N(H25)*N('Market day'!$B$8)+N(I25)*N('Market day'!$B$9))</f>
        <v/>
      </c>
      <c r="K25" s="3" t="str">
        <f>IF(A25="","",N(B25)*N('Market day'!$C$2)+N(C25)*N('Market day'!$C$3)+N(D25)*N('Market day'!$C$4)+N(E25)*N('Market day'!$C$5)+N(F25)*N('Market day'!$C$6)+N(G25)*N('Market day'!$C$7)+N(H25)*N('Market day'!$C$8)+N(I25)*N('Market day'!$C$9))</f>
        <v/>
      </c>
      <c r="L25" s="3" t="str">
        <f>IF(A25="","",'Market day'!$K$2)</f>
        <v/>
      </c>
      <c r="M25" s="3" t="str">
        <f>IF(A25="","",J25-K25-L25)</f>
        <v/>
      </c>
    </row>
    <row r="26">
      <c r="J26" s="3" t="str">
        <f>IF(A26="","",N(B26)*N('Market day'!$B$2)+N(C26)*N('Market day'!$B$3)+N(D26)*N('Market day'!$B$4)+N(E26)*N('Market day'!$B$5)+N(F26)*N('Market day'!$B$6)+N(G26)*N('Market day'!$B$7)+N(H26)*N('Market day'!$B$8)+N(I26)*N('Market day'!$B$9))</f>
        <v/>
      </c>
      <c r="K26" s="3" t="str">
        <f>IF(A26="","",N(B26)*N('Market day'!$C$2)+N(C26)*N('Market day'!$C$3)+N(D26)*N('Market day'!$C$4)+N(E26)*N('Market day'!$C$5)+N(F26)*N('Market day'!$C$6)+N(G26)*N('Market day'!$C$7)+N(H26)*N('Market day'!$C$8)+N(I26)*N('Market day'!$C$9))</f>
        <v/>
      </c>
      <c r="L26" s="3" t="str">
        <f>IF(A26="","",'Market day'!$K$2)</f>
        <v/>
      </c>
      <c r="M26" s="3" t="str">
        <f>IF(A26="","",J26-K26-L26)</f>
        <v/>
      </c>
    </row>
    <row r="27">
      <c r="J27" s="3" t="str">
        <f>IF(A27="","",N(B27)*N('Market day'!$B$2)+N(C27)*N('Market day'!$B$3)+N(D27)*N('Market day'!$B$4)+N(E27)*N('Market day'!$B$5)+N(F27)*N('Market day'!$B$6)+N(G27)*N('Market day'!$B$7)+N(H27)*N('Market day'!$B$8)+N(I27)*N('Market day'!$B$9))</f>
        <v/>
      </c>
      <c r="K27" s="3" t="str">
        <f>IF(A27="","",N(B27)*N('Market day'!$C$2)+N(C27)*N('Market day'!$C$3)+N(D27)*N('Market day'!$C$4)+N(E27)*N('Market day'!$C$5)+N(F27)*N('Market day'!$C$6)+N(G27)*N('Market day'!$C$7)+N(H27)*N('Market day'!$C$8)+N(I27)*N('Market day'!$C$9))</f>
        <v/>
      </c>
      <c r="L27" s="3" t="str">
        <f>IF(A27="","",'Market day'!$K$2)</f>
        <v/>
      </c>
      <c r="M27" s="3" t="str">
        <f>IF(A27="","",J27-K27-L27)</f>
        <v/>
      </c>
    </row>
    <row r="28">
      <c r="J28" s="3" t="str">
        <f>IF(A28="","",N(B28)*N('Market day'!$B$2)+N(C28)*N('Market day'!$B$3)+N(D28)*N('Market day'!$B$4)+N(E28)*N('Market day'!$B$5)+N(F28)*N('Market day'!$B$6)+N(G28)*N('Market day'!$B$7)+N(H28)*N('Market day'!$B$8)+N(I28)*N('Market day'!$B$9))</f>
        <v/>
      </c>
      <c r="K28" s="3" t="str">
        <f>IF(A28="","",N(B28)*N('Market day'!$C$2)+N(C28)*N('Market day'!$C$3)+N(D28)*N('Market day'!$C$4)+N(E28)*N('Market day'!$C$5)+N(F28)*N('Market day'!$C$6)+N(G28)*N('Market day'!$C$7)+N(H28)*N('Market day'!$C$8)+N(I28)*N('Market day'!$C$9))</f>
        <v/>
      </c>
      <c r="L28" s="3" t="str">
        <f>IF(A28="","",'Market day'!$K$2)</f>
        <v/>
      </c>
      <c r="M28" s="3" t="str">
        <f>IF(A28="","",J28-K28-L28)</f>
        <v/>
      </c>
    </row>
    <row r="29">
      <c r="J29" s="3" t="str">
        <f>IF(A29="","",N(B29)*N('Market day'!$B$2)+N(C29)*N('Market day'!$B$3)+N(D29)*N('Market day'!$B$4)+N(E29)*N('Market day'!$B$5)+N(F29)*N('Market day'!$B$6)+N(G29)*N('Market day'!$B$7)+N(H29)*N('Market day'!$B$8)+N(I29)*N('Market day'!$B$9))</f>
        <v/>
      </c>
      <c r="K29" s="3" t="str">
        <f>IF(A29="","",N(B29)*N('Market day'!$C$2)+N(C29)*N('Market day'!$C$3)+N(D29)*N('Market day'!$C$4)+N(E29)*N('Market day'!$C$5)+N(F29)*N('Market day'!$C$6)+N(G29)*N('Market day'!$C$7)+N(H29)*N('Market day'!$C$8)+N(I29)*N('Market day'!$C$9))</f>
        <v/>
      </c>
      <c r="L29" s="3" t="str">
        <f>IF(A29="","",'Market day'!$K$2)</f>
        <v/>
      </c>
      <c r="M29" s="3" t="str">
        <f>IF(A29="","",J29-K29-L29)</f>
        <v/>
      </c>
    </row>
    <row r="30">
      <c r="J30" s="3" t="str">
        <f>IF(A30="","",N(B30)*N('Market day'!$B$2)+N(C30)*N('Market day'!$B$3)+N(D30)*N('Market day'!$B$4)+N(E30)*N('Market day'!$B$5)+N(F30)*N('Market day'!$B$6)+N(G30)*N('Market day'!$B$7)+N(H30)*N('Market day'!$B$8)+N(I30)*N('Market day'!$B$9))</f>
        <v/>
      </c>
      <c r="K30" s="3" t="str">
        <f>IF(A30="","",N(B30)*N('Market day'!$C$2)+N(C30)*N('Market day'!$C$3)+N(D30)*N('Market day'!$C$4)+N(E30)*N('Market day'!$C$5)+N(F30)*N('Market day'!$C$6)+N(G30)*N('Market day'!$C$7)+N(H30)*N('Market day'!$C$8)+N(I30)*N('Market day'!$C$9))</f>
        <v/>
      </c>
      <c r="L30" s="3" t="str">
        <f>IF(A30="","",'Market day'!$K$2)</f>
        <v/>
      </c>
      <c r="M30" s="3" t="str">
        <f>IF(A30="","",J30-K30-L30)</f>
        <v/>
      </c>
    </row>
    <row r="31">
      <c r="J31" s="3" t="str">
        <f>IF(A31="","",N(B31)*N('Market day'!$B$2)+N(C31)*N('Market day'!$B$3)+N(D31)*N('Market day'!$B$4)+N(E31)*N('Market day'!$B$5)+N(F31)*N('Market day'!$B$6)+N(G31)*N('Market day'!$B$7)+N(H31)*N('Market day'!$B$8)+N(I31)*N('Market day'!$B$9))</f>
        <v/>
      </c>
      <c r="K31" s="3" t="str">
        <f>IF(A31="","",N(B31)*N('Market day'!$C$2)+N(C31)*N('Market day'!$C$3)+N(D31)*N('Market day'!$C$4)+N(E31)*N('Market day'!$C$5)+N(F31)*N('Market day'!$C$6)+N(G31)*N('Market day'!$C$7)+N(H31)*N('Market day'!$C$8)+N(I31)*N('Market day'!$C$9))</f>
        <v/>
      </c>
      <c r="L31" s="3" t="str">
        <f>IF(A31="","",'Market day'!$K$2)</f>
        <v/>
      </c>
      <c r="M31" s="3" t="str">
        <f>IF(A31="","",J31-K31-L31)</f>
        <v/>
      </c>
    </row>
    <row r="32">
      <c r="J32" s="3" t="str">
        <f>IF(A32="","",N(B32)*N('Market day'!$B$2)+N(C32)*N('Market day'!$B$3)+N(D32)*N('Market day'!$B$4)+N(E32)*N('Market day'!$B$5)+N(F32)*N('Market day'!$B$6)+N(G32)*N('Market day'!$B$7)+N(H32)*N('Market day'!$B$8)+N(I32)*N('Market day'!$B$9))</f>
        <v/>
      </c>
      <c r="K32" s="3" t="str">
        <f>IF(A32="","",N(B32)*N('Market day'!$C$2)+N(C32)*N('Market day'!$C$3)+N(D32)*N('Market day'!$C$4)+N(E32)*N('Market day'!$C$5)+N(F32)*N('Market day'!$C$6)+N(G32)*N('Market day'!$C$7)+N(H32)*N('Market day'!$C$8)+N(I32)*N('Market day'!$C$9))</f>
        <v/>
      </c>
      <c r="L32" s="3" t="str">
        <f>IF(A32="","",'Market day'!$K$2)</f>
        <v/>
      </c>
      <c r="M32" s="3" t="str">
        <f>IF(A32="","",J32-K32-L32)</f>
        <v/>
      </c>
    </row>
    <row r="33">
      <c r="J33" s="3" t="str">
        <f>IF(A33="","",N(B33)*N('Market day'!$B$2)+N(C33)*N('Market day'!$B$3)+N(D33)*N('Market day'!$B$4)+N(E33)*N('Market day'!$B$5)+N(F33)*N('Market day'!$B$6)+N(G33)*N('Market day'!$B$7)+N(H33)*N('Market day'!$B$8)+N(I33)*N('Market day'!$B$9))</f>
        <v/>
      </c>
      <c r="K33" s="3" t="str">
        <f>IF(A33="","",N(B33)*N('Market day'!$C$2)+N(C33)*N('Market day'!$C$3)+N(D33)*N('Market day'!$C$4)+N(E33)*N('Market day'!$C$5)+N(F33)*N('Market day'!$C$6)+N(G33)*N('Market day'!$C$7)+N(H33)*N('Market day'!$C$8)+N(I33)*N('Market day'!$C$9))</f>
        <v/>
      </c>
      <c r="L33" s="3" t="str">
        <f>IF(A33="","",'Market day'!$K$2)</f>
        <v/>
      </c>
      <c r="M33" s="3" t="str">
        <f>IF(A33="","",J33-K33-L33)</f>
        <v/>
      </c>
    </row>
    <row r="34">
      <c r="J34" s="3" t="str">
        <f>IF(A34="","",N(B34)*N('Market day'!$B$2)+N(C34)*N('Market day'!$B$3)+N(D34)*N('Market day'!$B$4)+N(E34)*N('Market day'!$B$5)+N(F34)*N('Market day'!$B$6)+N(G34)*N('Market day'!$B$7)+N(H34)*N('Market day'!$B$8)+N(I34)*N('Market day'!$B$9))</f>
        <v/>
      </c>
      <c r="K34" s="3" t="str">
        <f>IF(A34="","",N(B34)*N('Market day'!$C$2)+N(C34)*N('Market day'!$C$3)+N(D34)*N('Market day'!$C$4)+N(E34)*N('Market day'!$C$5)+N(F34)*N('Market day'!$C$6)+N(G34)*N('Market day'!$C$7)+N(H34)*N('Market day'!$C$8)+N(I34)*N('Market day'!$C$9))</f>
        <v/>
      </c>
      <c r="L34" s="3" t="str">
        <f>IF(A34="","",'Market day'!$K$2)</f>
        <v/>
      </c>
      <c r="M34" s="3" t="str">
        <f>IF(A34="","",J34-K34-L34)</f>
        <v/>
      </c>
    </row>
    <row r="35">
      <c r="J35" s="3" t="str">
        <f>IF(A35="","",N(B35)*N('Market day'!$B$2)+N(C35)*N('Market day'!$B$3)+N(D35)*N('Market day'!$B$4)+N(E35)*N('Market day'!$B$5)+N(F35)*N('Market day'!$B$6)+N(G35)*N('Market day'!$B$7)+N(H35)*N('Market day'!$B$8)+N(I35)*N('Market day'!$B$9))</f>
        <v/>
      </c>
      <c r="K35" s="3" t="str">
        <f>IF(A35="","",N(B35)*N('Market day'!$C$2)+N(C35)*N('Market day'!$C$3)+N(D35)*N('Market day'!$C$4)+N(E35)*N('Market day'!$C$5)+N(F35)*N('Market day'!$C$6)+N(G35)*N('Market day'!$C$7)+N(H35)*N('Market day'!$C$8)+N(I35)*N('Market day'!$C$9))</f>
        <v/>
      </c>
      <c r="L35" s="3" t="str">
        <f>IF(A35="","",'Market day'!$K$2)</f>
        <v/>
      </c>
      <c r="M35" s="3" t="str">
        <f>IF(A35="","",J35-K35-L35)</f>
        <v/>
      </c>
    </row>
    <row r="36">
      <c r="J36" s="3" t="str">
        <f>IF(A36="","",N(B36)*N('Market day'!$B$2)+N(C36)*N('Market day'!$B$3)+N(D36)*N('Market day'!$B$4)+N(E36)*N('Market day'!$B$5)+N(F36)*N('Market day'!$B$6)+N(G36)*N('Market day'!$B$7)+N(H36)*N('Market day'!$B$8)+N(I36)*N('Market day'!$B$9))</f>
        <v/>
      </c>
      <c r="K36" s="3" t="str">
        <f>IF(A36="","",N(B36)*N('Market day'!$C$2)+N(C36)*N('Market day'!$C$3)+N(D36)*N('Market day'!$C$4)+N(E36)*N('Market day'!$C$5)+N(F36)*N('Market day'!$C$6)+N(G36)*N('Market day'!$C$7)+N(H36)*N('Market day'!$C$8)+N(I36)*N('Market day'!$C$9))</f>
        <v/>
      </c>
      <c r="L36" s="3" t="str">
        <f>IF(A36="","",'Market day'!$K$2)</f>
        <v/>
      </c>
      <c r="M36" s="3" t="str">
        <f>IF(A36="","",J36-K36-L36)</f>
        <v/>
      </c>
    </row>
    <row r="37">
      <c r="J37" s="3" t="str">
        <f>IF(A37="","",N(B37)*N('Market day'!$B$2)+N(C37)*N('Market day'!$B$3)+N(D37)*N('Market day'!$B$4)+N(E37)*N('Market day'!$B$5)+N(F37)*N('Market day'!$B$6)+N(G37)*N('Market day'!$B$7)+N(H37)*N('Market day'!$B$8)+N(I37)*N('Market day'!$B$9))</f>
        <v/>
      </c>
      <c r="K37" s="3" t="str">
        <f>IF(A37="","",N(B37)*N('Market day'!$C$2)+N(C37)*N('Market day'!$C$3)+N(D37)*N('Market day'!$C$4)+N(E37)*N('Market day'!$C$5)+N(F37)*N('Market day'!$C$6)+N(G37)*N('Market day'!$C$7)+N(H37)*N('Market day'!$C$8)+N(I37)*N('Market day'!$C$9))</f>
        <v/>
      </c>
      <c r="L37" s="3" t="str">
        <f>IF(A37="","",'Market day'!$K$2)</f>
        <v/>
      </c>
      <c r="M37" s="3" t="str">
        <f>IF(A37="","",J37-K37-L37)</f>
        <v/>
      </c>
    </row>
    <row r="38">
      <c r="J38" s="3" t="str">
        <f>IF(A38="","",N(B38)*N('Market day'!$B$2)+N(C38)*N('Market day'!$B$3)+N(D38)*N('Market day'!$B$4)+N(E38)*N('Market day'!$B$5)+N(F38)*N('Market day'!$B$6)+N(G38)*N('Market day'!$B$7)+N(H38)*N('Market day'!$B$8)+N(I38)*N('Market day'!$B$9))</f>
        <v/>
      </c>
      <c r="K38" s="3" t="str">
        <f>IF(A38="","",N(B38)*N('Market day'!$C$2)+N(C38)*N('Market day'!$C$3)+N(D38)*N('Market day'!$C$4)+N(E38)*N('Market day'!$C$5)+N(F38)*N('Market day'!$C$6)+N(G38)*N('Market day'!$C$7)+N(H38)*N('Market day'!$C$8)+N(I38)*N('Market day'!$C$9))</f>
        <v/>
      </c>
      <c r="L38" s="3" t="str">
        <f>IF(A38="","",'Market day'!$K$2)</f>
        <v/>
      </c>
      <c r="M38" s="3" t="str">
        <f>IF(A38="","",J38-K38-L38)</f>
        <v/>
      </c>
    </row>
    <row r="39">
      <c r="J39" s="3" t="str">
        <f>IF(A39="","",N(B39)*N('Market day'!$B$2)+N(C39)*N('Market day'!$B$3)+N(D39)*N('Market day'!$B$4)+N(E39)*N('Market day'!$B$5)+N(F39)*N('Market day'!$B$6)+N(G39)*N('Market day'!$B$7)+N(H39)*N('Market day'!$B$8)+N(I39)*N('Market day'!$B$9))</f>
        <v/>
      </c>
      <c r="K39" s="3" t="str">
        <f>IF(A39="","",N(B39)*N('Market day'!$C$2)+N(C39)*N('Market day'!$C$3)+N(D39)*N('Market day'!$C$4)+N(E39)*N('Market day'!$C$5)+N(F39)*N('Market day'!$C$6)+N(G39)*N('Market day'!$C$7)+N(H39)*N('Market day'!$C$8)+N(I39)*N('Market day'!$C$9))</f>
        <v/>
      </c>
      <c r="L39" s="3" t="str">
        <f>IF(A39="","",'Market day'!$K$2)</f>
        <v/>
      </c>
      <c r="M39" s="3" t="str">
        <f>IF(A39="","",J39-K39-L39)</f>
        <v/>
      </c>
    </row>
    <row r="40">
      <c r="J40" s="3" t="str">
        <f>IF(A40="","",N(B40)*N('Market day'!$B$2)+N(C40)*N('Market day'!$B$3)+N(D40)*N('Market day'!$B$4)+N(E40)*N('Market day'!$B$5)+N(F40)*N('Market day'!$B$6)+N(G40)*N('Market day'!$B$7)+N(H40)*N('Market day'!$B$8)+N(I40)*N('Market day'!$B$9))</f>
        <v/>
      </c>
      <c r="K40" s="3" t="str">
        <f>IF(A40="","",N(B40)*N('Market day'!$C$2)+N(C40)*N('Market day'!$C$3)+N(D40)*N('Market day'!$C$4)+N(E40)*N('Market day'!$C$5)+N(F40)*N('Market day'!$C$6)+N(G40)*N('Market day'!$C$7)+N(H40)*N('Market day'!$C$8)+N(I40)*N('Market day'!$C$9))</f>
        <v/>
      </c>
      <c r="L40" s="3" t="str">
        <f>IF(A40="","",'Market day'!$K$2)</f>
        <v/>
      </c>
      <c r="M40" s="3" t="str">
        <f>IF(A40="","",J40-K40-L40)</f>
        <v/>
      </c>
    </row>
    <row r="41">
      <c r="J41" s="3" t="str">
        <f>IF(A41="","",N(B41)*N('Market day'!$B$2)+N(C41)*N('Market day'!$B$3)+N(D41)*N('Market day'!$B$4)+N(E41)*N('Market day'!$B$5)+N(F41)*N('Market day'!$B$6)+N(G41)*N('Market day'!$B$7)+N(H41)*N('Market day'!$B$8)+N(I41)*N('Market day'!$B$9))</f>
        <v/>
      </c>
      <c r="K41" s="3" t="str">
        <f>IF(A41="","",N(B41)*N('Market day'!$C$2)+N(C41)*N('Market day'!$C$3)+N(D41)*N('Market day'!$C$4)+N(E41)*N('Market day'!$C$5)+N(F41)*N('Market day'!$C$6)+N(G41)*N('Market day'!$C$7)+N(H41)*N('Market day'!$C$8)+N(I41)*N('Market day'!$C$9))</f>
        <v/>
      </c>
      <c r="L41" s="3" t="str">
        <f>IF(A41="","",'Market day'!$K$2)</f>
        <v/>
      </c>
      <c r="M41" s="3" t="str">
        <f>IF(A41="","",J41-K41-L41)</f>
        <v/>
      </c>
    </row>
    <row r="42">
      <c r="J42" s="3" t="str">
        <f>IF(A42="","",N(B42)*N('Market day'!$B$2)+N(C42)*N('Market day'!$B$3)+N(D42)*N('Market day'!$B$4)+N(E42)*N('Market day'!$B$5)+N(F42)*N('Market day'!$B$6)+N(G42)*N('Market day'!$B$7)+N(H42)*N('Market day'!$B$8)+N(I42)*N('Market day'!$B$9))</f>
        <v/>
      </c>
      <c r="K42" s="3" t="str">
        <f>IF(A42="","",N(B42)*N('Market day'!$C$2)+N(C42)*N('Market day'!$C$3)+N(D42)*N('Market day'!$C$4)+N(E42)*N('Market day'!$C$5)+N(F42)*N('Market day'!$C$6)+N(G42)*N('Market day'!$C$7)+N(H42)*N('Market day'!$C$8)+N(I42)*N('Market day'!$C$9))</f>
        <v/>
      </c>
      <c r="L42" s="3" t="str">
        <f>IF(A42="","",'Market day'!$K$2)</f>
        <v/>
      </c>
      <c r="M42" s="3" t="str">
        <f>IF(A42="","",J42-K42-L42)</f>
        <v/>
      </c>
    </row>
    <row r="43">
      <c r="J43" s="3" t="str">
        <f>IF(A43="","",N(B43)*N('Market day'!$B$2)+N(C43)*N('Market day'!$B$3)+N(D43)*N('Market day'!$B$4)+N(E43)*N('Market day'!$B$5)+N(F43)*N('Market day'!$B$6)+N(G43)*N('Market day'!$B$7)+N(H43)*N('Market day'!$B$8)+N(I43)*N('Market day'!$B$9))</f>
        <v/>
      </c>
      <c r="K43" s="3" t="str">
        <f>IF(A43="","",N(B43)*N('Market day'!$C$2)+N(C43)*N('Market day'!$C$3)+N(D43)*N('Market day'!$C$4)+N(E43)*N('Market day'!$C$5)+N(F43)*N('Market day'!$C$6)+N(G43)*N('Market day'!$C$7)+N(H43)*N('Market day'!$C$8)+N(I43)*N('Market day'!$C$9))</f>
        <v/>
      </c>
      <c r="L43" s="3" t="str">
        <f>IF(A43="","",'Market day'!$K$2)</f>
        <v/>
      </c>
      <c r="M43" s="3" t="str">
        <f>IF(A43="","",J43-K43-L43)</f>
        <v/>
      </c>
    </row>
    <row r="44">
      <c r="J44" s="3" t="str">
        <f>IF(A44="","",N(B44)*N('Market day'!$B$2)+N(C44)*N('Market day'!$B$3)+N(D44)*N('Market day'!$B$4)+N(E44)*N('Market day'!$B$5)+N(F44)*N('Market day'!$B$6)+N(G44)*N('Market day'!$B$7)+N(H44)*N('Market day'!$B$8)+N(I44)*N('Market day'!$B$9))</f>
        <v/>
      </c>
      <c r="K44" s="3" t="str">
        <f>IF(A44="","",N(B44)*N('Market day'!$C$2)+N(C44)*N('Market day'!$C$3)+N(D44)*N('Market day'!$C$4)+N(E44)*N('Market day'!$C$5)+N(F44)*N('Market day'!$C$6)+N(G44)*N('Market day'!$C$7)+N(H44)*N('Market day'!$C$8)+N(I44)*N('Market day'!$C$9))</f>
        <v/>
      </c>
      <c r="L44" s="3" t="str">
        <f>IF(A44="","",'Market day'!$K$2)</f>
        <v/>
      </c>
      <c r="M44" s="3" t="str">
        <f>IF(A44="","",J44-K44-L44)</f>
        <v/>
      </c>
    </row>
    <row r="45">
      <c r="J45" s="3" t="str">
        <f>IF(A45="","",N(B45)*N('Market day'!$B$2)+N(C45)*N('Market day'!$B$3)+N(D45)*N('Market day'!$B$4)+N(E45)*N('Market day'!$B$5)+N(F45)*N('Market day'!$B$6)+N(G45)*N('Market day'!$B$7)+N(H45)*N('Market day'!$B$8)+N(I45)*N('Market day'!$B$9))</f>
        <v/>
      </c>
      <c r="K45" s="3" t="str">
        <f>IF(A45="","",N(B45)*N('Market day'!$C$2)+N(C45)*N('Market day'!$C$3)+N(D45)*N('Market day'!$C$4)+N(E45)*N('Market day'!$C$5)+N(F45)*N('Market day'!$C$6)+N(G45)*N('Market day'!$C$7)+N(H45)*N('Market day'!$C$8)+N(I45)*N('Market day'!$C$9))</f>
        <v/>
      </c>
      <c r="L45" s="3" t="str">
        <f>IF(A45="","",'Market day'!$K$2)</f>
        <v/>
      </c>
      <c r="M45" s="3" t="str">
        <f>IF(A45="","",J45-K45-L45)</f>
        <v/>
      </c>
    </row>
    <row r="46">
      <c r="J46" s="3" t="str">
        <f>IF(A46="","",N(B46)*N('Market day'!$B$2)+N(C46)*N('Market day'!$B$3)+N(D46)*N('Market day'!$B$4)+N(E46)*N('Market day'!$B$5)+N(F46)*N('Market day'!$B$6)+N(G46)*N('Market day'!$B$7)+N(H46)*N('Market day'!$B$8)+N(I46)*N('Market day'!$B$9))</f>
        <v/>
      </c>
      <c r="K46" s="3" t="str">
        <f>IF(A46="","",N(B46)*N('Market day'!$C$2)+N(C46)*N('Market day'!$C$3)+N(D46)*N('Market day'!$C$4)+N(E46)*N('Market day'!$C$5)+N(F46)*N('Market day'!$C$6)+N(G46)*N('Market day'!$C$7)+N(H46)*N('Market day'!$C$8)+N(I46)*N('Market day'!$C$9))</f>
        <v/>
      </c>
      <c r="L46" s="3" t="str">
        <f>IF(A46="","",'Market day'!$K$2)</f>
        <v/>
      </c>
      <c r="M46" s="3" t="str">
        <f>IF(A46="","",J46-K46-L46)</f>
        <v/>
      </c>
    </row>
    <row r="47">
      <c r="J47" s="3" t="str">
        <f>IF(A47="","",N(B47)*N('Market day'!$B$2)+N(C47)*N('Market day'!$B$3)+N(D47)*N('Market day'!$B$4)+N(E47)*N('Market day'!$B$5)+N(F47)*N('Market day'!$B$6)+N(G47)*N('Market day'!$B$7)+N(H47)*N('Market day'!$B$8)+N(I47)*N('Market day'!$B$9))</f>
        <v/>
      </c>
      <c r="K47" s="3" t="str">
        <f>IF(A47="","",N(B47)*N('Market day'!$C$2)+N(C47)*N('Market day'!$C$3)+N(D47)*N('Market day'!$C$4)+N(E47)*N('Market day'!$C$5)+N(F47)*N('Market day'!$C$6)+N(G47)*N('Market day'!$C$7)+N(H47)*N('Market day'!$C$8)+N(I47)*N('Market day'!$C$9))</f>
        <v/>
      </c>
      <c r="L47" s="3" t="str">
        <f>IF(A47="","",'Market day'!$K$2)</f>
        <v/>
      </c>
      <c r="M47" s="3" t="str">
        <f>IF(A47="","",J47-K47-L47)</f>
        <v/>
      </c>
    </row>
    <row r="48">
      <c r="J48" s="3" t="str">
        <f>IF(A48="","",N(B48)*N('Market day'!$B$2)+N(C48)*N('Market day'!$B$3)+N(D48)*N('Market day'!$B$4)+N(E48)*N('Market day'!$B$5)+N(F48)*N('Market day'!$B$6)+N(G48)*N('Market day'!$B$7)+N(H48)*N('Market day'!$B$8)+N(I48)*N('Market day'!$B$9))</f>
        <v/>
      </c>
      <c r="K48" s="3" t="str">
        <f>IF(A48="","",N(B48)*N('Market day'!$C$2)+N(C48)*N('Market day'!$C$3)+N(D48)*N('Market day'!$C$4)+N(E48)*N('Market day'!$C$5)+N(F48)*N('Market day'!$C$6)+N(G48)*N('Market day'!$C$7)+N(H48)*N('Market day'!$C$8)+N(I48)*N('Market day'!$C$9))</f>
        <v/>
      </c>
      <c r="L48" s="3" t="str">
        <f>IF(A48="","",'Market day'!$K$2)</f>
        <v/>
      </c>
      <c r="M48" s="3" t="str">
        <f>IF(A48="","",J48-K48-L48)</f>
        <v/>
      </c>
    </row>
    <row r="49">
      <c r="J49" s="3" t="str">
        <f>IF(A49="","",N(B49)*N('Market day'!$B$2)+N(C49)*N('Market day'!$B$3)+N(D49)*N('Market day'!$B$4)+N(E49)*N('Market day'!$B$5)+N(F49)*N('Market day'!$B$6)+N(G49)*N('Market day'!$B$7)+N(H49)*N('Market day'!$B$8)+N(I49)*N('Market day'!$B$9))</f>
        <v/>
      </c>
      <c r="K49" s="3" t="str">
        <f>IF(A49="","",N(B49)*N('Market day'!$C$2)+N(C49)*N('Market day'!$C$3)+N(D49)*N('Market day'!$C$4)+N(E49)*N('Market day'!$C$5)+N(F49)*N('Market day'!$C$6)+N(G49)*N('Market day'!$C$7)+N(H49)*N('Market day'!$C$8)+N(I49)*N('Market day'!$C$9))</f>
        <v/>
      </c>
      <c r="L49" s="3" t="str">
        <f>IF(A49="","",'Market day'!$K$2)</f>
        <v/>
      </c>
      <c r="M49" s="3" t="str">
        <f>IF(A49="","",J49-K49-L49)</f>
        <v/>
      </c>
    </row>
    <row r="50">
      <c r="J50" s="3" t="str">
        <f>IF(A50="","",N(B50)*N('Market day'!$B$2)+N(C50)*N('Market day'!$B$3)+N(D50)*N('Market day'!$B$4)+N(E50)*N('Market day'!$B$5)+N(F50)*N('Market day'!$B$6)+N(G50)*N('Market day'!$B$7)+N(H50)*N('Market day'!$B$8)+N(I50)*N('Market day'!$B$9))</f>
        <v/>
      </c>
      <c r="K50" s="3" t="str">
        <f>IF(A50="","",N(B50)*N('Market day'!$C$2)+N(C50)*N('Market day'!$C$3)+N(D50)*N('Market day'!$C$4)+N(E50)*N('Market day'!$C$5)+N(F50)*N('Market day'!$C$6)+N(G50)*N('Market day'!$C$7)+N(H50)*N('Market day'!$C$8)+N(I50)*N('Market day'!$C$9))</f>
        <v/>
      </c>
      <c r="L50" s="3" t="str">
        <f>IF(A50="","",'Market day'!$K$2)</f>
        <v/>
      </c>
      <c r="M50" s="3" t="str">
        <f>IF(A50="","",J50-K50-L50)</f>
        <v/>
      </c>
    </row>
    <row r="51">
      <c r="J51" s="3" t="str">
        <f>IF(A51="","",N(B51)*N('Market day'!$B$2)+N(C51)*N('Market day'!$B$3)+N(D51)*N('Market day'!$B$4)+N(E51)*N('Market day'!$B$5)+N(F51)*N('Market day'!$B$6)+N(G51)*N('Market day'!$B$7)+N(H51)*N('Market day'!$B$8)+N(I51)*N('Market day'!$B$9))</f>
        <v/>
      </c>
      <c r="K51" s="3" t="str">
        <f>IF(A51="","",N(B51)*N('Market day'!$C$2)+N(C51)*N('Market day'!$C$3)+N(D51)*N('Market day'!$C$4)+N(E51)*N('Market day'!$C$5)+N(F51)*N('Market day'!$C$6)+N(G51)*N('Market day'!$C$7)+N(H51)*N('Market day'!$C$8)+N(I51)*N('Market day'!$C$9))</f>
        <v/>
      </c>
      <c r="L51" s="3" t="str">
        <f>IF(A51="","",'Market day'!$K$2)</f>
        <v/>
      </c>
      <c r="M51" s="3" t="str">
        <f>IF(A51="","",J51-K51-L51)</f>
        <v/>
      </c>
    </row>
    <row r="52">
      <c r="J52" s="3" t="str">
        <f>IF(A52="","",N(B52)*N('Market day'!$B$2)+N(C52)*N('Market day'!$B$3)+N(D52)*N('Market day'!$B$4)+N(E52)*N('Market day'!$B$5)+N(F52)*N('Market day'!$B$6)+N(G52)*N('Market day'!$B$7)+N(H52)*N('Market day'!$B$8)+N(I52)*N('Market day'!$B$9))</f>
        <v/>
      </c>
      <c r="K52" s="3" t="str">
        <f>IF(A52="","",N(B52)*N('Market day'!$C$2)+N(C52)*N('Market day'!$C$3)+N(D52)*N('Market day'!$C$4)+N(E52)*N('Market day'!$C$5)+N(F52)*N('Market day'!$C$6)+N(G52)*N('Market day'!$C$7)+N(H52)*N('Market day'!$C$8)+N(I52)*N('Market day'!$C$9))</f>
        <v/>
      </c>
      <c r="L52" s="3" t="str">
        <f>IF(A52="","",'Market day'!$K$2)</f>
        <v/>
      </c>
      <c r="M52" s="3" t="str">
        <f>IF(A52="","",J52-K52-L52)</f>
        <v/>
      </c>
    </row>
    <row r="53">
      <c r="J53" s="3" t="str">
        <f>IF(A53="","",N(B53)*N('Market day'!$B$2)+N(C53)*N('Market day'!$B$3)+N(D53)*N('Market day'!$B$4)+N(E53)*N('Market day'!$B$5)+N(F53)*N('Market day'!$B$6)+N(G53)*N('Market day'!$B$7)+N(H53)*N('Market day'!$B$8)+N(I53)*N('Market day'!$B$9))</f>
        <v/>
      </c>
      <c r="K53" s="3" t="str">
        <f>IF(A53="","",N(B53)*N('Market day'!$C$2)+N(C53)*N('Market day'!$C$3)+N(D53)*N('Market day'!$C$4)+N(E53)*N('Market day'!$C$5)+N(F53)*N('Market day'!$C$6)+N(G53)*N('Market day'!$C$7)+N(H53)*N('Market day'!$C$8)+N(I53)*N('Market day'!$C$9))</f>
        <v/>
      </c>
      <c r="L53" s="3" t="str">
        <f>IF(A53="","",'Market day'!$K$2)</f>
        <v/>
      </c>
      <c r="M53" s="3" t="str">
        <f>IF(A53="","",J53-K53-L53)</f>
        <v/>
      </c>
    </row>
    <row r="54">
      <c r="J54" s="3" t="str">
        <f>IF(A54="","",N(B54)*N('Market day'!$B$2)+N(C54)*N('Market day'!$B$3)+N(D54)*N('Market day'!$B$4)+N(E54)*N('Market day'!$B$5)+N(F54)*N('Market day'!$B$6)+N(G54)*N('Market day'!$B$7)+N(H54)*N('Market day'!$B$8)+N(I54)*N('Market day'!$B$9))</f>
        <v/>
      </c>
      <c r="K54" s="3" t="str">
        <f>IF(A54="","",N(B54)*N('Market day'!$C$2)+N(C54)*N('Market day'!$C$3)+N(D54)*N('Market day'!$C$4)+N(E54)*N('Market day'!$C$5)+N(F54)*N('Market day'!$C$6)+N(G54)*N('Market day'!$C$7)+N(H54)*N('Market day'!$C$8)+N(I54)*N('Market day'!$C$9))</f>
        <v/>
      </c>
      <c r="L54" s="3" t="str">
        <f>IF(A54="","",'Market day'!$K$2)</f>
        <v/>
      </c>
      <c r="M54" s="3" t="str">
        <f>IF(A54="","",J54-K54-L54)</f>
        <v/>
      </c>
    </row>
    <row r="55">
      <c r="J55" s="3" t="str">
        <f>IF(A55="","",N(B55)*N('Market day'!$B$2)+N(C55)*N('Market day'!$B$3)+N(D55)*N('Market day'!$B$4)+N(E55)*N('Market day'!$B$5)+N(F55)*N('Market day'!$B$6)+N(G55)*N('Market day'!$B$7)+N(H55)*N('Market day'!$B$8)+N(I55)*N('Market day'!$B$9))</f>
        <v/>
      </c>
      <c r="K55" s="3" t="str">
        <f>IF(A55="","",N(B55)*N('Market day'!$C$2)+N(C55)*N('Market day'!$C$3)+N(D55)*N('Market day'!$C$4)+N(E55)*N('Market day'!$C$5)+N(F55)*N('Market day'!$C$6)+N(G55)*N('Market day'!$C$7)+N(H55)*N('Market day'!$C$8)+N(I55)*N('Market day'!$C$9))</f>
        <v/>
      </c>
      <c r="L55" s="3" t="str">
        <f>IF(A55="","",'Market day'!$K$2)</f>
        <v/>
      </c>
      <c r="M55" s="3" t="str">
        <f>IF(A55="","",J55-K55-L55)</f>
        <v/>
      </c>
    </row>
    <row r="56">
      <c r="J56" s="3" t="str">
        <f>IF(A56="","",N(B56)*N('Market day'!$B$2)+N(C56)*N('Market day'!$B$3)+N(D56)*N('Market day'!$B$4)+N(E56)*N('Market day'!$B$5)+N(F56)*N('Market day'!$B$6)+N(G56)*N('Market day'!$B$7)+N(H56)*N('Market day'!$B$8)+N(I56)*N('Market day'!$B$9))</f>
        <v/>
      </c>
      <c r="K56" s="3" t="str">
        <f>IF(A56="","",N(B56)*N('Market day'!$C$2)+N(C56)*N('Market day'!$C$3)+N(D56)*N('Market day'!$C$4)+N(E56)*N('Market day'!$C$5)+N(F56)*N('Market day'!$C$6)+N(G56)*N('Market day'!$C$7)+N(H56)*N('Market day'!$C$8)+N(I56)*N('Market day'!$C$9))</f>
        <v/>
      </c>
      <c r="L56" s="3" t="str">
        <f>IF(A56="","",'Market day'!$K$2)</f>
        <v/>
      </c>
      <c r="M56" s="3" t="str">
        <f>IF(A56="","",J56-K56-L56)</f>
        <v/>
      </c>
    </row>
    <row r="57">
      <c r="J57" s="3" t="str">
        <f>IF(A57="","",N(B57)*N('Market day'!$B$2)+N(C57)*N('Market day'!$B$3)+N(D57)*N('Market day'!$B$4)+N(E57)*N('Market day'!$B$5)+N(F57)*N('Market day'!$B$6)+N(G57)*N('Market day'!$B$7)+N(H57)*N('Market day'!$B$8)+N(I57)*N('Market day'!$B$9))</f>
        <v/>
      </c>
      <c r="K57" s="3" t="str">
        <f>IF(A57="","",N(B57)*N('Market day'!$C$2)+N(C57)*N('Market day'!$C$3)+N(D57)*N('Market day'!$C$4)+N(E57)*N('Market day'!$C$5)+N(F57)*N('Market day'!$C$6)+N(G57)*N('Market day'!$C$7)+N(H57)*N('Market day'!$C$8)+N(I57)*N('Market day'!$C$9))</f>
        <v/>
      </c>
      <c r="L57" s="3" t="str">
        <f>IF(A57="","",'Market day'!$K$2)</f>
        <v/>
      </c>
      <c r="M57" s="3" t="str">
        <f>IF(A57="","",J57-K57-L57)</f>
        <v/>
      </c>
    </row>
    <row r="58">
      <c r="J58" s="3" t="str">
        <f>IF(A58="","",N(B58)*N('Market day'!$B$2)+N(C58)*N('Market day'!$B$3)+N(D58)*N('Market day'!$B$4)+N(E58)*N('Market day'!$B$5)+N(F58)*N('Market day'!$B$6)+N(G58)*N('Market day'!$B$7)+N(H58)*N('Market day'!$B$8)+N(I58)*N('Market day'!$B$9))</f>
        <v/>
      </c>
      <c r="K58" s="3" t="str">
        <f>IF(A58="","",N(B58)*N('Market day'!$C$2)+N(C58)*N('Market day'!$C$3)+N(D58)*N('Market day'!$C$4)+N(E58)*N('Market day'!$C$5)+N(F58)*N('Market day'!$C$6)+N(G58)*N('Market day'!$C$7)+N(H58)*N('Market day'!$C$8)+N(I58)*N('Market day'!$C$9))</f>
        <v/>
      </c>
      <c r="L58" s="3" t="str">
        <f>IF(A58="","",'Market day'!$K$2)</f>
        <v/>
      </c>
      <c r="M58" s="3" t="str">
        <f>IF(A58="","",J58-K58-L58)</f>
        <v/>
      </c>
    </row>
    <row r="59">
      <c r="J59" s="3" t="str">
        <f>IF(A59="","",N(B59)*N('Market day'!$B$2)+N(C59)*N('Market day'!$B$3)+N(D59)*N('Market day'!$B$4)+N(E59)*N('Market day'!$B$5)+N(F59)*N('Market day'!$B$6)+N(G59)*N('Market day'!$B$7)+N(H59)*N('Market day'!$B$8)+N(I59)*N('Market day'!$B$9))</f>
        <v/>
      </c>
      <c r="K59" s="3" t="str">
        <f>IF(A59="","",N(B59)*N('Market day'!$C$2)+N(C59)*N('Market day'!$C$3)+N(D59)*N('Market day'!$C$4)+N(E59)*N('Market day'!$C$5)+N(F59)*N('Market day'!$C$6)+N(G59)*N('Market day'!$C$7)+N(H59)*N('Market day'!$C$8)+N(I59)*N('Market day'!$C$9))</f>
        <v/>
      </c>
      <c r="L59" s="3" t="str">
        <f>IF(A59="","",'Market day'!$K$2)</f>
        <v/>
      </c>
      <c r="M59" s="3" t="str">
        <f>IF(A59="","",J59-K59-L59)</f>
        <v/>
      </c>
    </row>
    <row r="60">
      <c r="J60" s="3" t="str">
        <f>IF(A60="","",N(B60)*N('Market day'!$B$2)+N(C60)*N('Market day'!$B$3)+N(D60)*N('Market day'!$B$4)+N(E60)*N('Market day'!$B$5)+N(F60)*N('Market day'!$B$6)+N(G60)*N('Market day'!$B$7)+N(H60)*N('Market day'!$B$8)+N(I60)*N('Market day'!$B$9))</f>
        <v/>
      </c>
      <c r="K60" s="3" t="str">
        <f>IF(A60="","",N(B60)*N('Market day'!$C$2)+N(C60)*N('Market day'!$C$3)+N(D60)*N('Market day'!$C$4)+N(E60)*N('Market day'!$C$5)+N(F60)*N('Market day'!$C$6)+N(G60)*N('Market day'!$C$7)+N(H60)*N('Market day'!$C$8)+N(I60)*N('Market day'!$C$9))</f>
        <v/>
      </c>
      <c r="L60" s="3" t="str">
        <f>IF(A60="","",'Market day'!$K$2)</f>
        <v/>
      </c>
      <c r="M60" s="3" t="str">
        <f>IF(A60="","",J60-K60-L60)</f>
        <v/>
      </c>
    </row>
    <row r="61"/>
    <row r="62">
      <c r="A62" s="11" t="inlineStr">
        <is>
          <t>Season</t>
        </is>
      </c>
      <c r="B62" s="11">
        <f>SUM(B2:B61)</f>
        <v>128</v>
      </c>
      <c r="C62" s="11">
        <f>SUM(C2:C61)</f>
        <v>70</v>
      </c>
      <c r="D62" s="11">
        <f>SUM(D2:D61)</f>
        <v>97</v>
      </c>
      <c r="E62" s="11">
        <f>SUM(E2:E61)</f>
        <v>24</v>
      </c>
      <c r="F62" s="11">
        <f>SUM(F2:F61)</f>
        <v>0</v>
      </c>
      <c r="G62" s="11">
        <f>SUM(G2:G61)</f>
        <v>0</v>
      </c>
      <c r="H62" s="11">
        <f>SUM(H2:H61)</f>
        <v>0</v>
      </c>
      <c r="I62" s="11">
        <f>SUM(I2:I61)</f>
        <v>0</v>
      </c>
      <c r="J62" s="12">
        <f>SUM(J2:J61)</f>
        <v>3492</v>
      </c>
      <c r="K62" s="12">
        <f>SUM(K2:K61)</f>
        <v>1033.5</v>
      </c>
      <c r="L62" s="12">
        <f>SUM(L2:L61)</f>
        <v>100</v>
      </c>
      <c r="M62" s="12">
        <f>SUM(M2:M61)</f>
        <v>2358.5</v>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I203"/>
  <sheetViews>
    <sheetView tabSelected="0" workbookViewId="0">
      <pane ySplit="1" topLeftCell="A2" activePane="bottomLeft" state="frozen"/>
      <selection pane="bottomLeft" activeCell="A1" sqref="A1"/>
    </sheetView>
  </sheetViews>
  <sheetFormatPr baseColWidth="8" defaultRowHeight="15"/>
  <cols>
    <col width="12" customWidth="1" min="1" max="1"/>
    <col width="22" customWidth="1" min="2" max="2"/>
    <col width="20" customWidth="1" min="3" max="3"/>
    <col width="22" customWidth="1" min="4" max="4"/>
    <col width="13" customWidth="1" min="5" max="5"/>
    <col width="9" customWidth="1" min="6" max="6"/>
    <col width="22" customWidth="1" min="7" max="7"/>
    <col width="10" customWidth="1" min="8" max="8"/>
  </cols>
  <sheetData>
    <row r="1" ht="30" customHeight="1">
      <c r="A1" s="1" t="inlineStr">
        <is>
          <t>Date sold</t>
        </is>
      </c>
      <c r="B1" s="1" t="inlineStr">
        <is>
          <t>Scientific name</t>
        </is>
      </c>
      <c r="C1" s="1" t="inlineStr">
        <is>
          <t>Common name</t>
        </is>
      </c>
      <c r="D1" s="1" t="inlineStr">
        <is>
          <t>Harvested: county, state</t>
        </is>
      </c>
      <c r="E1" s="1" t="inlineStr">
        <is>
          <t>Date harvested</t>
        </is>
      </c>
      <c r="F1" s="1" t="inlineStr">
        <is>
          <t>Pounds, fresh</t>
        </is>
      </c>
      <c r="G1" s="1" t="inlineStr">
        <is>
          <t>Sold to</t>
        </is>
      </c>
      <c r="H1" s="1" t="inlineStr">
        <is>
          <t>Identified fresh?</t>
        </is>
      </c>
    </row>
    <row r="2" ht="30" customHeight="1">
      <c r="A2" s="14" t="n">
        <v>46156</v>
      </c>
      <c r="B2" s="6" t="inlineStr">
        <is>
          <t>Morchella americana</t>
        </is>
      </c>
      <c r="C2" s="6" t="inlineStr">
        <is>
          <t>Yellow morel</t>
        </is>
      </c>
      <c r="D2" s="6" t="inlineStr">
        <is>
          <t>Rice County, Minnesota</t>
        </is>
      </c>
      <c r="E2" s="14" t="n">
        <v>46155</v>
      </c>
      <c r="F2" s="6" t="n">
        <v>6.5</v>
      </c>
      <c r="G2" s="9" t="inlineStr">
        <is>
          <t>Restaurant A, Northfield</t>
        </is>
      </c>
      <c r="H2" s="6" t="inlineStr">
        <is>
          <t>Yes</t>
        </is>
      </c>
    </row>
    <row r="3" ht="30" customHeight="1">
      <c r="A3" s="14" t="n">
        <v>46163</v>
      </c>
      <c r="B3" s="6" t="inlineStr">
        <is>
          <t>Morchella americana</t>
        </is>
      </c>
      <c r="C3" s="6" t="inlineStr">
        <is>
          <t>Yellow morel</t>
        </is>
      </c>
      <c r="D3" s="6" t="inlineStr">
        <is>
          <t>Rice County, Minnesota</t>
        </is>
      </c>
      <c r="E3" s="14" t="n">
        <v>46162</v>
      </c>
      <c r="F3" s="6" t="n">
        <v>4</v>
      </c>
      <c r="G3" s="9" t="inlineStr">
        <is>
          <t>Restaurant B, Faribault</t>
        </is>
      </c>
      <c r="H3" s="6" t="inlineStr">
        <is>
          <t>Yes</t>
        </is>
      </c>
    </row>
    <row r="4" ht="30" customHeight="1">
      <c r="A4" s="14" t="n">
        <v>46226</v>
      </c>
      <c r="B4" s="6" t="inlineStr">
        <is>
          <t>Cantharellus cibarius</t>
        </is>
      </c>
      <c r="C4" s="6" t="inlineStr">
        <is>
          <t>Golden chanterelle</t>
        </is>
      </c>
      <c r="D4" s="9" t="inlineStr">
        <is>
          <t>Goodhue County, Minnesota</t>
        </is>
      </c>
      <c r="E4" s="14" t="n">
        <v>46225</v>
      </c>
      <c r="F4" s="6" t="n">
        <v>3.5</v>
      </c>
      <c r="G4" s="9" t="inlineStr">
        <is>
          <t>Restaurant A, Northfield</t>
        </is>
      </c>
      <c r="H4" s="6" t="inlineStr">
        <is>
          <t>Yes</t>
        </is>
      </c>
    </row>
    <row r="5">
      <c r="A5" s="15" t="n"/>
      <c r="E5" s="15" t="n"/>
    </row>
    <row r="6">
      <c r="A6" s="15" t="n"/>
      <c r="E6" s="15" t="n"/>
    </row>
    <row r="7">
      <c r="A7" s="15" t="n"/>
      <c r="E7" s="15" t="n"/>
    </row>
    <row r="8">
      <c r="A8" s="15" t="n"/>
      <c r="E8" s="15" t="n"/>
    </row>
    <row r="9">
      <c r="A9" s="15" t="n"/>
      <c r="E9" s="15" t="n"/>
    </row>
    <row r="10">
      <c r="A10" s="15" t="n"/>
      <c r="E10" s="15" t="n"/>
    </row>
    <row r="11">
      <c r="A11" s="15" t="n"/>
      <c r="E11" s="15" t="n"/>
    </row>
    <row r="12">
      <c r="A12" s="15" t="n"/>
      <c r="E12" s="15" t="n"/>
    </row>
    <row r="13">
      <c r="A13" s="15" t="n"/>
      <c r="E13" s="15" t="n"/>
    </row>
    <row r="14">
      <c r="A14" s="15" t="n"/>
      <c r="E14" s="15" t="n"/>
    </row>
    <row r="15">
      <c r="A15" s="15" t="n"/>
      <c r="E15" s="15" t="n"/>
    </row>
    <row r="16">
      <c r="A16" s="15" t="n"/>
      <c r="E16" s="15" t="n"/>
    </row>
    <row r="17">
      <c r="A17" s="15" t="n"/>
      <c r="E17" s="15" t="n"/>
    </row>
    <row r="18">
      <c r="A18" s="15" t="n"/>
      <c r="E18" s="15" t="n"/>
    </row>
    <row r="19">
      <c r="A19" s="15" t="n"/>
      <c r="E19" s="15" t="n"/>
    </row>
    <row r="20">
      <c r="A20" s="15" t="n"/>
      <c r="E20" s="15" t="n"/>
    </row>
    <row r="21">
      <c r="A21" s="15" t="n"/>
      <c r="E21" s="15" t="n"/>
    </row>
    <row r="22">
      <c r="A22" s="15" t="n"/>
      <c r="E22" s="15" t="n"/>
    </row>
    <row r="23">
      <c r="A23" s="15" t="n"/>
      <c r="E23" s="15" t="n"/>
    </row>
    <row r="24">
      <c r="A24" s="15" t="n"/>
      <c r="E24" s="15" t="n"/>
    </row>
    <row r="25">
      <c r="A25" s="15" t="n"/>
      <c r="E25" s="15" t="n"/>
    </row>
    <row r="26">
      <c r="A26" s="15" t="n"/>
      <c r="E26" s="15" t="n"/>
    </row>
    <row r="27">
      <c r="A27" s="15" t="n"/>
      <c r="E27" s="15" t="n"/>
    </row>
    <row r="28">
      <c r="A28" s="15" t="n"/>
      <c r="E28" s="15" t="n"/>
    </row>
    <row r="29">
      <c r="A29" s="15" t="n"/>
      <c r="E29" s="15" t="n"/>
    </row>
    <row r="30">
      <c r="A30" s="15" t="n"/>
      <c r="E30" s="15" t="n"/>
    </row>
    <row r="31">
      <c r="A31" s="15" t="n"/>
      <c r="E31" s="15" t="n"/>
    </row>
    <row r="32">
      <c r="A32" s="15" t="n"/>
      <c r="E32" s="15" t="n"/>
    </row>
    <row r="33">
      <c r="A33" s="15" t="n"/>
      <c r="E33" s="15" t="n"/>
    </row>
    <row r="34">
      <c r="A34" s="15" t="n"/>
      <c r="E34" s="15" t="n"/>
    </row>
    <row r="35">
      <c r="A35" s="15" t="n"/>
      <c r="E35" s="15" t="n"/>
    </row>
    <row r="36">
      <c r="A36" s="15" t="n"/>
      <c r="E36" s="15" t="n"/>
    </row>
    <row r="37">
      <c r="A37" s="15" t="n"/>
      <c r="E37" s="15" t="n"/>
    </row>
    <row r="38">
      <c r="A38" s="15" t="n"/>
      <c r="E38" s="15" t="n"/>
    </row>
    <row r="39">
      <c r="A39" s="15" t="n"/>
      <c r="E39" s="15" t="n"/>
    </row>
    <row r="40">
      <c r="A40" s="15" t="n"/>
      <c r="E40" s="15" t="n"/>
    </row>
    <row r="41">
      <c r="A41" s="15" t="n"/>
      <c r="E41" s="15" t="n"/>
    </row>
    <row r="42">
      <c r="A42" s="15" t="n"/>
      <c r="E42" s="15" t="n"/>
    </row>
    <row r="43">
      <c r="A43" s="15" t="n"/>
      <c r="E43" s="15" t="n"/>
    </row>
    <row r="44">
      <c r="A44" s="15" t="n"/>
      <c r="E44" s="15" t="n"/>
    </row>
    <row r="45">
      <c r="A45" s="15" t="n"/>
      <c r="E45" s="15" t="n"/>
    </row>
    <row r="46">
      <c r="A46" s="15" t="n"/>
      <c r="E46" s="15" t="n"/>
    </row>
    <row r="47">
      <c r="A47" s="15" t="n"/>
      <c r="E47" s="15" t="n"/>
    </row>
    <row r="48">
      <c r="A48" s="15" t="n"/>
      <c r="E48" s="15" t="n"/>
    </row>
    <row r="49">
      <c r="A49" s="15" t="n"/>
      <c r="E49" s="15" t="n"/>
    </row>
    <row r="50">
      <c r="A50" s="15" t="n"/>
      <c r="E50" s="15" t="n"/>
    </row>
    <row r="51">
      <c r="A51" s="15" t="n"/>
      <c r="E51" s="15" t="n"/>
    </row>
    <row r="52">
      <c r="A52" s="15" t="n"/>
      <c r="E52" s="15" t="n"/>
    </row>
    <row r="53">
      <c r="A53" s="15" t="n"/>
      <c r="E53" s="15" t="n"/>
    </row>
    <row r="54">
      <c r="A54" s="15" t="n"/>
      <c r="E54" s="15" t="n"/>
    </row>
    <row r="55">
      <c r="A55" s="15" t="n"/>
      <c r="E55" s="15" t="n"/>
    </row>
    <row r="56">
      <c r="A56" s="15" t="n"/>
      <c r="E56" s="15" t="n"/>
    </row>
    <row r="57">
      <c r="A57" s="15" t="n"/>
      <c r="E57" s="15" t="n"/>
    </row>
    <row r="58">
      <c r="A58" s="15" t="n"/>
      <c r="E58" s="15" t="n"/>
    </row>
    <row r="59">
      <c r="A59" s="15" t="n"/>
      <c r="E59" s="15" t="n"/>
    </row>
    <row r="60">
      <c r="A60" s="15" t="n"/>
      <c r="E60" s="15" t="n"/>
    </row>
    <row r="61">
      <c r="A61" s="15" t="n"/>
      <c r="E61" s="15" t="n"/>
    </row>
    <row r="62">
      <c r="A62" s="15" t="n"/>
      <c r="E62" s="15" t="n"/>
    </row>
    <row r="63">
      <c r="A63" s="15" t="n"/>
      <c r="E63" s="15" t="n"/>
    </row>
    <row r="64">
      <c r="A64" s="15" t="n"/>
      <c r="E64" s="15" t="n"/>
    </row>
    <row r="65">
      <c r="A65" s="15" t="n"/>
      <c r="E65" s="15" t="n"/>
    </row>
    <row r="66">
      <c r="A66" s="15" t="n"/>
      <c r="E66" s="15" t="n"/>
    </row>
    <row r="67">
      <c r="A67" s="15" t="n"/>
      <c r="E67" s="15" t="n"/>
    </row>
    <row r="68">
      <c r="A68" s="15" t="n"/>
      <c r="E68" s="15" t="n"/>
    </row>
    <row r="69">
      <c r="A69" s="15" t="n"/>
      <c r="E69" s="15" t="n"/>
    </row>
    <row r="70">
      <c r="A70" s="15" t="n"/>
      <c r="E70" s="15" t="n"/>
    </row>
    <row r="71">
      <c r="A71" s="15" t="n"/>
      <c r="E71" s="15" t="n"/>
    </row>
    <row r="72">
      <c r="A72" s="15" t="n"/>
      <c r="E72" s="15" t="n"/>
    </row>
    <row r="73">
      <c r="A73" s="15" t="n"/>
      <c r="E73" s="15" t="n"/>
    </row>
    <row r="74">
      <c r="A74" s="15" t="n"/>
      <c r="E74" s="15" t="n"/>
    </row>
    <row r="75">
      <c r="A75" s="15" t="n"/>
      <c r="E75" s="15" t="n"/>
    </row>
    <row r="76">
      <c r="A76" s="15" t="n"/>
      <c r="E76" s="15" t="n"/>
    </row>
    <row r="77">
      <c r="A77" s="15" t="n"/>
      <c r="E77" s="15" t="n"/>
    </row>
    <row r="78">
      <c r="A78" s="15" t="n"/>
      <c r="E78" s="15" t="n"/>
    </row>
    <row r="79">
      <c r="A79" s="15" t="n"/>
      <c r="E79" s="15" t="n"/>
    </row>
    <row r="80">
      <c r="A80" s="15" t="n"/>
      <c r="E80" s="15" t="n"/>
    </row>
    <row r="81">
      <c r="A81" s="15" t="n"/>
      <c r="E81" s="15" t="n"/>
    </row>
    <row r="82">
      <c r="A82" s="15" t="n"/>
      <c r="E82" s="15" t="n"/>
    </row>
    <row r="83">
      <c r="A83" s="15" t="n"/>
      <c r="E83" s="15" t="n"/>
    </row>
    <row r="84">
      <c r="A84" s="15" t="n"/>
      <c r="E84" s="15" t="n"/>
    </row>
    <row r="85">
      <c r="A85" s="15" t="n"/>
      <c r="E85" s="15" t="n"/>
    </row>
    <row r="86">
      <c r="A86" s="15" t="n"/>
      <c r="E86" s="15" t="n"/>
    </row>
    <row r="87">
      <c r="A87" s="15" t="n"/>
      <c r="E87" s="15" t="n"/>
    </row>
    <row r="88">
      <c r="A88" s="15" t="n"/>
      <c r="E88" s="15" t="n"/>
    </row>
    <row r="89">
      <c r="A89" s="15" t="n"/>
      <c r="E89" s="15" t="n"/>
    </row>
    <row r="90">
      <c r="A90" s="15" t="n"/>
      <c r="E90" s="15" t="n"/>
    </row>
    <row r="91">
      <c r="A91" s="15" t="n"/>
      <c r="E91" s="15" t="n"/>
    </row>
    <row r="92">
      <c r="A92" s="15" t="n"/>
      <c r="E92" s="15" t="n"/>
    </row>
    <row r="93">
      <c r="A93" s="15" t="n"/>
      <c r="E93" s="15" t="n"/>
    </row>
    <row r="94">
      <c r="A94" s="15" t="n"/>
      <c r="E94" s="15" t="n"/>
    </row>
    <row r="95">
      <c r="A95" s="15" t="n"/>
      <c r="E95" s="15" t="n"/>
    </row>
    <row r="96">
      <c r="A96" s="15" t="n"/>
      <c r="E96" s="15" t="n"/>
    </row>
    <row r="97">
      <c r="A97" s="15" t="n"/>
      <c r="E97" s="15" t="n"/>
    </row>
    <row r="98">
      <c r="A98" s="15" t="n"/>
      <c r="E98" s="15" t="n"/>
    </row>
    <row r="99">
      <c r="A99" s="15" t="n"/>
      <c r="E99" s="15" t="n"/>
    </row>
    <row r="100">
      <c r="A100" s="15" t="n"/>
      <c r="E100" s="15" t="n"/>
    </row>
    <row r="101">
      <c r="A101" s="15" t="n"/>
      <c r="E101" s="15" t="n"/>
    </row>
    <row r="102">
      <c r="A102" s="15" t="n"/>
      <c r="E102" s="15" t="n"/>
    </row>
    <row r="103">
      <c r="A103" s="15" t="n"/>
      <c r="E103" s="15" t="n"/>
    </row>
    <row r="104">
      <c r="A104" s="15" t="n"/>
      <c r="E104" s="15" t="n"/>
    </row>
    <row r="105">
      <c r="A105" s="15" t="n"/>
      <c r="E105" s="15" t="n"/>
    </row>
    <row r="106">
      <c r="A106" s="15" t="n"/>
      <c r="E106" s="15" t="n"/>
    </row>
    <row r="107">
      <c r="A107" s="15" t="n"/>
      <c r="E107" s="15" t="n"/>
    </row>
    <row r="108">
      <c r="A108" s="15" t="n"/>
      <c r="E108" s="15" t="n"/>
    </row>
    <row r="109">
      <c r="A109" s="15" t="n"/>
      <c r="E109" s="15" t="n"/>
    </row>
    <row r="110">
      <c r="A110" s="15" t="n"/>
      <c r="E110" s="15" t="n"/>
    </row>
    <row r="111">
      <c r="A111" s="15" t="n"/>
      <c r="E111" s="15" t="n"/>
    </row>
    <row r="112">
      <c r="A112" s="15" t="n"/>
      <c r="E112" s="15" t="n"/>
    </row>
    <row r="113">
      <c r="A113" s="15" t="n"/>
      <c r="E113" s="15" t="n"/>
    </row>
    <row r="114">
      <c r="A114" s="15" t="n"/>
      <c r="E114" s="15" t="n"/>
    </row>
    <row r="115">
      <c r="A115" s="15" t="n"/>
      <c r="E115" s="15" t="n"/>
    </row>
    <row r="116">
      <c r="A116" s="15" t="n"/>
      <c r="E116" s="15" t="n"/>
    </row>
    <row r="117">
      <c r="A117" s="15" t="n"/>
      <c r="E117" s="15" t="n"/>
    </row>
    <row r="118">
      <c r="A118" s="15" t="n"/>
      <c r="E118" s="15" t="n"/>
    </row>
    <row r="119">
      <c r="A119" s="15" t="n"/>
      <c r="E119" s="15" t="n"/>
    </row>
    <row r="120">
      <c r="A120" s="15" t="n"/>
      <c r="E120" s="15" t="n"/>
    </row>
    <row r="121">
      <c r="A121" s="15" t="n"/>
      <c r="E121" s="15" t="n"/>
    </row>
    <row r="122">
      <c r="A122" s="15" t="n"/>
      <c r="E122" s="15" t="n"/>
    </row>
    <row r="123">
      <c r="A123" s="15" t="n"/>
      <c r="E123" s="15" t="n"/>
    </row>
    <row r="124">
      <c r="A124" s="15" t="n"/>
      <c r="E124" s="15" t="n"/>
    </row>
    <row r="125">
      <c r="A125" s="15" t="n"/>
      <c r="E125" s="15" t="n"/>
    </row>
    <row r="126">
      <c r="A126" s="15" t="n"/>
      <c r="E126" s="15" t="n"/>
    </row>
    <row r="127">
      <c r="A127" s="15" t="n"/>
      <c r="E127" s="15" t="n"/>
    </row>
    <row r="128">
      <c r="A128" s="15" t="n"/>
      <c r="E128" s="15" t="n"/>
    </row>
    <row r="129">
      <c r="A129" s="15" t="n"/>
      <c r="E129" s="15" t="n"/>
    </row>
    <row r="130">
      <c r="A130" s="15" t="n"/>
      <c r="E130" s="15" t="n"/>
    </row>
    <row r="131">
      <c r="A131" s="15" t="n"/>
      <c r="E131" s="15" t="n"/>
    </row>
    <row r="132">
      <c r="A132" s="15" t="n"/>
      <c r="E132" s="15" t="n"/>
    </row>
    <row r="133">
      <c r="A133" s="15" t="n"/>
      <c r="E133" s="15" t="n"/>
    </row>
    <row r="134">
      <c r="A134" s="15" t="n"/>
      <c r="E134" s="15" t="n"/>
    </row>
    <row r="135">
      <c r="A135" s="15" t="n"/>
      <c r="E135" s="15" t="n"/>
    </row>
    <row r="136">
      <c r="A136" s="15" t="n"/>
      <c r="E136" s="15" t="n"/>
    </row>
    <row r="137">
      <c r="A137" s="15" t="n"/>
      <c r="E137" s="15" t="n"/>
    </row>
    <row r="138">
      <c r="A138" s="15" t="n"/>
      <c r="E138" s="15" t="n"/>
    </row>
    <row r="139">
      <c r="A139" s="15" t="n"/>
      <c r="E139" s="15" t="n"/>
    </row>
    <row r="140">
      <c r="A140" s="15" t="n"/>
      <c r="E140" s="15" t="n"/>
    </row>
    <row r="141">
      <c r="A141" s="15" t="n"/>
      <c r="E141" s="15" t="n"/>
    </row>
    <row r="142">
      <c r="A142" s="15" t="n"/>
      <c r="E142" s="15" t="n"/>
    </row>
    <row r="143">
      <c r="A143" s="15" t="n"/>
      <c r="E143" s="15" t="n"/>
    </row>
    <row r="144">
      <c r="A144" s="15" t="n"/>
      <c r="E144" s="15" t="n"/>
    </row>
    <row r="145">
      <c r="A145" s="15" t="n"/>
      <c r="E145" s="15" t="n"/>
    </row>
    <row r="146">
      <c r="A146" s="15" t="n"/>
      <c r="E146" s="15" t="n"/>
    </row>
    <row r="147">
      <c r="A147" s="15" t="n"/>
      <c r="E147" s="15" t="n"/>
    </row>
    <row r="148">
      <c r="A148" s="15" t="n"/>
      <c r="E148" s="15" t="n"/>
    </row>
    <row r="149">
      <c r="A149" s="15" t="n"/>
      <c r="E149" s="15" t="n"/>
    </row>
    <row r="150">
      <c r="A150" s="15" t="n"/>
      <c r="E150" s="15" t="n"/>
    </row>
    <row r="151">
      <c r="A151" s="15" t="n"/>
      <c r="E151" s="15" t="n"/>
    </row>
    <row r="152">
      <c r="A152" s="15" t="n"/>
      <c r="E152" s="15" t="n"/>
    </row>
    <row r="153">
      <c r="A153" s="15" t="n"/>
      <c r="E153" s="15" t="n"/>
    </row>
    <row r="154">
      <c r="A154" s="15" t="n"/>
      <c r="E154" s="15" t="n"/>
    </row>
    <row r="155">
      <c r="A155" s="15" t="n"/>
      <c r="E155" s="15" t="n"/>
    </row>
    <row r="156">
      <c r="A156" s="15" t="n"/>
      <c r="E156" s="15" t="n"/>
    </row>
    <row r="157">
      <c r="A157" s="15" t="n"/>
      <c r="E157" s="15" t="n"/>
    </row>
    <row r="158">
      <c r="A158" s="15" t="n"/>
      <c r="E158" s="15" t="n"/>
    </row>
    <row r="159">
      <c r="A159" s="15" t="n"/>
      <c r="E159" s="15" t="n"/>
    </row>
    <row r="160">
      <c r="A160" s="15" t="n"/>
      <c r="E160" s="15" t="n"/>
    </row>
    <row r="161">
      <c r="A161" s="15" t="n"/>
      <c r="E161" s="15" t="n"/>
    </row>
    <row r="162">
      <c r="A162" s="15" t="n"/>
      <c r="E162" s="15" t="n"/>
    </row>
    <row r="163">
      <c r="A163" s="15" t="n"/>
      <c r="E163" s="15" t="n"/>
    </row>
    <row r="164">
      <c r="A164" s="15" t="n"/>
      <c r="E164" s="15" t="n"/>
    </row>
    <row r="165">
      <c r="A165" s="15" t="n"/>
      <c r="E165" s="15" t="n"/>
    </row>
    <row r="166">
      <c r="A166" s="15" t="n"/>
      <c r="E166" s="15" t="n"/>
    </row>
    <row r="167">
      <c r="A167" s="15" t="n"/>
      <c r="E167" s="15" t="n"/>
    </row>
    <row r="168">
      <c r="A168" s="15" t="n"/>
      <c r="E168" s="15" t="n"/>
    </row>
    <row r="169">
      <c r="A169" s="15" t="n"/>
      <c r="E169" s="15" t="n"/>
    </row>
    <row r="170">
      <c r="A170" s="15" t="n"/>
      <c r="E170" s="15" t="n"/>
    </row>
    <row r="171">
      <c r="A171" s="15" t="n"/>
      <c r="E171" s="15" t="n"/>
    </row>
    <row r="172">
      <c r="A172" s="15" t="n"/>
      <c r="E172" s="15" t="n"/>
    </row>
    <row r="173">
      <c r="A173" s="15" t="n"/>
      <c r="E173" s="15" t="n"/>
    </row>
    <row r="174">
      <c r="A174" s="15" t="n"/>
      <c r="E174" s="15" t="n"/>
    </row>
    <row r="175">
      <c r="A175" s="15" t="n"/>
      <c r="E175" s="15" t="n"/>
    </row>
    <row r="176">
      <c r="A176" s="15" t="n"/>
      <c r="E176" s="15" t="n"/>
    </row>
    <row r="177">
      <c r="A177" s="15" t="n"/>
      <c r="E177" s="15" t="n"/>
    </row>
    <row r="178">
      <c r="A178" s="15" t="n"/>
      <c r="E178" s="15" t="n"/>
    </row>
    <row r="179">
      <c r="A179" s="15" t="n"/>
      <c r="E179" s="15" t="n"/>
    </row>
    <row r="180">
      <c r="A180" s="15" t="n"/>
      <c r="E180" s="15" t="n"/>
    </row>
    <row r="181">
      <c r="A181" s="15" t="n"/>
      <c r="E181" s="15" t="n"/>
    </row>
    <row r="182">
      <c r="A182" s="15" t="n"/>
      <c r="E182" s="15" t="n"/>
    </row>
    <row r="183">
      <c r="A183" s="15" t="n"/>
      <c r="E183" s="15" t="n"/>
    </row>
    <row r="184">
      <c r="A184" s="15" t="n"/>
      <c r="E184" s="15" t="n"/>
    </row>
    <row r="185">
      <c r="A185" s="15" t="n"/>
      <c r="E185" s="15" t="n"/>
    </row>
    <row r="186">
      <c r="A186" s="15" t="n"/>
      <c r="E186" s="15" t="n"/>
    </row>
    <row r="187">
      <c r="A187" s="15" t="n"/>
      <c r="E187" s="15" t="n"/>
    </row>
    <row r="188">
      <c r="A188" s="15" t="n"/>
      <c r="E188" s="15" t="n"/>
    </row>
    <row r="189">
      <c r="A189" s="15" t="n"/>
      <c r="E189" s="15" t="n"/>
    </row>
    <row r="190">
      <c r="A190" s="15" t="n"/>
      <c r="E190" s="15" t="n"/>
    </row>
    <row r="191">
      <c r="A191" s="15" t="n"/>
      <c r="E191" s="15" t="n"/>
    </row>
    <row r="192">
      <c r="A192" s="15" t="n"/>
      <c r="E192" s="15" t="n"/>
    </row>
    <row r="193">
      <c r="A193" s="15" t="n"/>
      <c r="E193" s="15" t="n"/>
    </row>
    <row r="194">
      <c r="A194" s="15" t="n"/>
      <c r="E194" s="15" t="n"/>
    </row>
    <row r="195">
      <c r="A195" s="15" t="n"/>
      <c r="E195" s="15" t="n"/>
    </row>
    <row r="196">
      <c r="A196" s="15" t="n"/>
      <c r="E196" s="15" t="n"/>
    </row>
    <row r="197">
      <c r="A197" s="15" t="n"/>
      <c r="E197" s="15" t="n"/>
    </row>
    <row r="198">
      <c r="A198" s="15" t="n"/>
      <c r="E198" s="15" t="n"/>
    </row>
    <row r="199">
      <c r="A199" s="15" t="n"/>
      <c r="E199" s="15" t="n"/>
    </row>
    <row r="200">
      <c r="A200" s="15" t="n"/>
      <c r="E200" s="15" t="n"/>
    </row>
    <row r="201"/>
    <row r="202"/>
    <row r="203">
      <c r="A203" s="10" t="inlineStr">
        <is>
          <t>Minnesota asks the harvester to keep these records for 90 days, and each restaurant to keep a written buyer specification with the species, date, weight, a statement that each mushroom was identified fresh, the harvester's name, address and phone, and proof the harvester is on the state's registry (Minn. R. 4626.0155). Other states set their own rules.</t>
        </is>
      </c>
    </row>
  </sheetData>
  <printOptions gridLines="1"/>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13" t="inlineStr">
        <is>
          <t>How to sell mushrooms at a farmers market</t>
        </is>
      </c>
    </row>
    <row r="2" ht="15" customHeight="1">
      <c r="A2" s="9" t="inlineStr">
        <is>
          <t>From the article: https://www.tarostack.com/articles/how-to-sell-mushrooms-at-farmers-market</t>
        </is>
      </c>
    </row>
    <row r="3" ht="15" customHeight="1">
      <c r="A3" s="9" t="inlineStr"/>
    </row>
    <row r="4" ht="60" customHeight="1">
      <c r="A4" s="9" t="inlineStr">
        <is>
          <t>The example is the article's made-up Minnesota mushroom grower. Cultivated mushrooms grown in a regulated operation are outside the Food Code's wild mushroom rule; wild mushrooms sold to restaurants in Minnesota come from a certified harvester with a written buyer specification (Food Code 3-201.16; Minn. R. 4626.0155).</t>
        </is>
      </c>
    </row>
    <row r="5" ht="45" customHeight="1">
      <c r="A5" s="9" t="inlineStr">
        <is>
          <t>Market day: up to eight products, with the price, what each costs you, what you'll bring and what you expect to sell. Sales, what's left after costs, the expected sell-through and what's left for each hour at the market fill in.</t>
        </is>
      </c>
    </row>
    <row r="6" ht="45" customHeight="1">
      <c r="A6" s="9" t="inlineStr">
        <is>
          <t>Season: one line for each market day with what sold of each product; sales, costs, the stall fee and what's left fill in from the prices and costs on the first sheet, with the season's totals at row 62.</t>
        </is>
      </c>
    </row>
    <row r="7" ht="15" customHeight="1">
      <c r="A7" s="9" t="inlineStr"/>
    </row>
    <row r="8" ht="15" customHeight="1">
      <c r="A8" s="9" t="inlineStr">
        <is>
          <t>Works in Excel (2010 and later), Google Sheets, LibreOffice and Numbers. No macros.</t>
        </is>
      </c>
    </row>
    <row r="9" ht="30" customHeight="1">
      <c r="A9" s="9" t="inlineStr">
        <is>
          <t>Free to use and change. Made by TaroStack, inventory and production software for small producers: https://www.tarostack.com</t>
        </is>
      </c>
    </row>
    <row r="10">
      <c r="A10" t="inlineStr">
        <is>
          <t>Wild mushroom records: each sale of foraged mushrooms with the scientific and common name, where and when it was harvested, the weight and the buyer, the records Minnesota asks a certified harvester to keep for 90 days.</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