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164" fontId="0" fillId="2" borderId="0" pivotButton="0" quotePrefix="0" xfId="0"/>
    <xf numFmtId="9" fontId="0" fillId="2" borderId="0" pivotButton="0" quotePrefix="0" xfId="0"/>
    <xf numFmtId="0" fontId="0" fillId="0" borderId="0" applyAlignment="1" pivotButton="0" quotePrefix="0" xfId="0">
      <alignment vertical="top" wrapText="1"/>
    </xf>
    <xf numFmtId="1" fontId="0" fillId="2" borderId="0" applyAlignment="1" pivotButton="0" quotePrefix="0" xfId="0">
      <alignment vertical="top"/>
    </xf>
    <xf numFmtId="1" fontId="0" fillId="2" borderId="0" pivotButton="0" quotePrefix="0" xfId="0"/>
    <xf numFmtId="0" fontId="2" fillId="0" borderId="0" pivotButton="0" quotePrefix="0" xfId="0"/>
    <xf numFmtId="164"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tabSelected="1" workbookViewId="0">
      <selection activeCell="A1" sqref="A1"/>
    </sheetView>
  </sheetViews>
  <sheetFormatPr baseColWidth="8" defaultRowHeight="15"/>
  <cols>
    <col width="52" customWidth="1" min="1" max="1"/>
    <col width="14" customWidth="1" min="2" max="2"/>
  </cols>
  <sheetData>
    <row r="1">
      <c r="A1" s="1" t="inlineStr">
        <is>
          <t>Tumbler pricing: Kickapoo Creek Crafts, a 20 oz sublimation tumbler</t>
        </is>
      </c>
    </row>
    <row r="2"/>
    <row r="3">
      <c r="A3" t="inlineStr">
        <is>
          <t>Tumbler blank with lid and straw</t>
        </is>
      </c>
      <c r="B3" s="2" t="n">
        <v>4.5</v>
      </c>
    </row>
    <row r="4">
      <c r="A4" t="inlineStr">
        <is>
          <t>Sublimation paper and ink</t>
        </is>
      </c>
      <c r="B4" s="2" t="n">
        <v>0.4</v>
      </c>
    </row>
    <row r="5">
      <c r="A5" t="inlineStr">
        <is>
          <t>Shrink wrap sleeve</t>
        </is>
      </c>
      <c r="B5" s="2" t="n">
        <v>0.1</v>
      </c>
    </row>
    <row r="6">
      <c r="A6" t="inlineStr">
        <is>
          <t>Heat tape</t>
        </is>
      </c>
      <c r="B6" s="2" t="n">
        <v>0.05</v>
      </c>
    </row>
    <row r="7">
      <c r="A7" t="inlineStr">
        <is>
          <t>Misprints and seconds</t>
        </is>
      </c>
      <c r="B7" s="3" t="n">
        <v>0.05</v>
      </c>
    </row>
    <row r="8">
      <c r="A8" t="inlineStr">
        <is>
          <t>Gift box, or carton share for bulk</t>
        </is>
      </c>
      <c r="B8" s="2" t="n">
        <v>0.75</v>
      </c>
    </row>
    <row r="9" ht="30" customHeight="1">
      <c r="A9" s="4" t="inlineStr">
        <is>
          <t>Minutes a tumbler: print, wrap, press, cool, unwrap, pack</t>
        </is>
      </c>
      <c r="B9" s="5" t="n">
        <v>8</v>
      </c>
    </row>
    <row r="10">
      <c r="A10" t="inlineStr">
        <is>
          <t>Design or setup minutes for the order</t>
        </is>
      </c>
      <c r="B10" s="6" t="n">
        <v>0</v>
      </c>
    </row>
    <row r="11">
      <c r="A11" t="inlineStr">
        <is>
          <t>Tumblers in the order</t>
        </is>
      </c>
      <c r="B11" s="6" t="n">
        <v>1</v>
      </c>
    </row>
    <row r="12">
      <c r="A12" t="inlineStr">
        <is>
          <t>Your time, an hour</t>
        </is>
      </c>
      <c r="B12" s="2" t="n">
        <v>20</v>
      </c>
    </row>
    <row r="13">
      <c r="A13" t="inlineStr">
        <is>
          <t>Platform and card fees, a share of the price</t>
        </is>
      </c>
      <c r="B13" s="3" t="n">
        <v>0.08</v>
      </c>
    </row>
    <row r="14">
      <c r="A14" t="inlineStr">
        <is>
          <t>Margin you want after fees</t>
        </is>
      </c>
      <c r="B14" s="3" t="n">
        <v>0.45</v>
      </c>
    </row>
    <row r="15"/>
    <row r="16">
      <c r="A16" s="7" t="inlineStr">
        <is>
          <t>Worked out, a tumbler</t>
        </is>
      </c>
    </row>
    <row r="17">
      <c r="A17" t="inlineStr">
        <is>
          <t>Blank and print, with misprints</t>
        </is>
      </c>
      <c r="B17" s="8">
        <f>(B3+B4+B5+B6)*(1+B7)</f>
        <v>5.3025</v>
      </c>
    </row>
    <row r="18">
      <c r="A18" t="inlineStr">
        <is>
          <t>Your time</t>
        </is>
      </c>
      <c r="B18" s="8">
        <f>B9/60*B12</f>
        <v>2.66666666666667</v>
      </c>
    </row>
    <row r="19">
      <c r="A19" t="inlineStr">
        <is>
          <t>Design or setup, its share</t>
        </is>
      </c>
      <c r="B19" s="8">
        <f>B10/60*B12/B11</f>
        <v>0</v>
      </c>
    </row>
    <row r="20">
      <c r="A20" t="inlineStr">
        <is>
          <t>Cost a tumbler</t>
        </is>
      </c>
      <c r="B20" s="8">
        <f>B17+B8+B18+B19</f>
        <v>8.71916666666667</v>
      </c>
    </row>
    <row r="21">
      <c r="A21" t="inlineStr">
        <is>
          <t>Price for your margin after fees</t>
        </is>
      </c>
      <c r="B21" s="8">
        <f>B20/(1-B14-B13)</f>
        <v>18.5514184397163</v>
      </c>
    </row>
    <row r="22">
      <c r="A22" t="inlineStr">
        <is>
          <t>Price, rounded up to a dollar</t>
        </is>
      </c>
      <c r="B22" s="8">
        <f>ROUNDUP(B21,0)</f>
        <v>19</v>
      </c>
    </row>
    <row r="23">
      <c r="A23" t="inlineStr">
        <is>
          <t>The order</t>
        </is>
      </c>
      <c r="B23" s="8">
        <f>B22*B11</f>
        <v>19</v>
      </c>
    </row>
    <row r="24">
      <c r="A24" t="inlineStr">
        <is>
          <t>Left on the order after cost and fees</t>
        </is>
      </c>
      <c r="B24" s="8">
        <f>B23-B20*B11-B23*B13</f>
        <v>8.76083333333333</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9" t="inlineStr">
        <is>
          <t>Tumbler pricing calculator</t>
        </is>
      </c>
    </row>
    <row r="2" ht="15" customHeight="1">
      <c r="A2" s="4" t="inlineStr">
        <is>
          <t>From the article: https://www.tarostack.com/articles/how-to-price-tumblers</t>
        </is>
      </c>
    </row>
    <row r="3" ht="15" customHeight="1">
      <c r="A3" s="4" t="inlineStr"/>
    </row>
    <row r="4" ht="75" customHeight="1">
      <c r="A4" s="4" t="inlineStr">
        <is>
          <t>Calculator: type what the tumbler blank, the sublimation print, the shrink wrap and heat tape cost, your misprint allowance, the box, the minutes a tumbler takes, the design or setup minutes for the order and how many tumblers are in it, your hourly rate, fees and the margin you want. It works out the cost of a tumbler, its price rounded up to a dollar, the order and what's left.</t>
        </is>
      </c>
    </row>
    <row r="5" ht="30" customHeight="1">
      <c r="A5" s="4" t="inlineStr">
        <is>
          <t>The example is a 20 oz tumbler with a stock design from a made-up craft shop. For a custom name, add the design minutes; for a bulk order, put the setup minutes and the count in.</t>
        </is>
      </c>
    </row>
    <row r="6" ht="15" customHeight="1">
      <c r="A6" s="4" t="inlineStr"/>
    </row>
    <row r="7" ht="15" customHeight="1">
      <c r="A7" s="4" t="inlineStr">
        <is>
          <t>Works in Excel (2010 and later), Google Sheets, LibreOffice and Numbers. No macros.</t>
        </is>
      </c>
    </row>
    <row r="8" ht="30" customHeight="1">
      <c r="A8"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