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icing" sheetId="2" state="visible" r:id="rId2"/>
    <sheet xmlns:r="http://schemas.openxmlformats.org/officeDocument/2006/relationships" name="Line sheet" sheetId="3" state="visible" r:id="rId3"/>
    <sheet xmlns:r="http://schemas.openxmlformats.org/officeDocument/2006/relationships" name="Consignment" sheetId="4" state="visible" r:id="rId4"/>
  </sheets>
  <definedNames>
    <definedName name="_xlnm.Print_Titles" localSheetId="1">'Pricing'!$1:$1</definedName>
    <definedName name="_xlnm.Print_Titles" localSheetId="2">'Line sheet'!$1:$1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Wholesale pricing for handmade products, with a line sheet</t>
        </is>
      </c>
    </row>
    <row r="2">
      <c r="A2" s="2" t="inlineStr">
        <is>
          <t>From the article: https://www.tarostack.com/articles/how-to-price-handmade-items-for-wholesale</t>
        </is>
      </c>
    </row>
    <row r="3">
      <c r="A3" s="2" t="inlineStr"/>
    </row>
    <row r="4">
      <c r="A4" s="2" t="inlineStr">
        <is>
          <t>Pricing: the full cost of each product (ingredients, packaging, labor, overhead), wholesale at twice cost rounded up to 50 cents, and the suggested retail at twice wholesale.</t>
        </is>
      </c>
    </row>
    <row r="5">
      <c r="A5" s="2" t="inlineStr">
        <is>
          <t>Line sheet: what a shop's buyer needs on one page: products, SKUs, wholesale and suggested retail prices, case packs, minimums and terms. Put your own name and terms in.</t>
        </is>
      </c>
    </row>
    <row r="6">
      <c r="A6" s="2" t="inlineStr">
        <is>
          <t>Consignment: the same jar on consignment instead of wholesale, when not everything sells.</t>
        </is>
      </c>
    </row>
    <row r="7">
      <c r="A7" s="2" t="inlineStr">
        <is>
          <t>The example is the whipped body butter from the cosmetic batch record article, made up for these articles. Prices are examples.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9" customWidth="1" min="4" max="4"/>
    <col width="10" customWidth="1" min="5" max="5"/>
    <col width="10" customWidth="1" min="6" max="6"/>
    <col width="11" customWidth="1" min="7" max="7"/>
    <col width="12" customWidth="1" min="8" max="8"/>
    <col width="12" customWidth="1" min="9" max="9"/>
    <col width="12" customWidth="1" min="10" max="10"/>
    <col width="9" customWidth="1" min="11" max="11"/>
    <col width="11" customWidth="1" min="12" max="12"/>
  </cols>
  <sheetData>
    <row r="1">
      <c r="A1" s="3" t="inlineStr">
        <is>
          <t>Product</t>
        </is>
      </c>
      <c r="B1" s="3" t="inlineStr">
        <is>
          <t>Ingredients</t>
        </is>
      </c>
      <c r="C1" s="3" t="inlineStr">
        <is>
          <t>Packaging</t>
        </is>
      </c>
      <c r="D1" s="3" t="inlineStr">
        <is>
          <t>Labor</t>
        </is>
      </c>
      <c r="E1" s="3" t="inlineStr">
        <is>
          <t>Overhead</t>
        </is>
      </c>
      <c r="F1" s="3" t="inlineStr">
        <is>
          <t>Full cost</t>
        </is>
      </c>
      <c r="G1" s="3" t="inlineStr">
        <is>
          <t>Markup to wholesale</t>
        </is>
      </c>
      <c r="H1" s="3" t="inlineStr">
        <is>
          <t>Wholesale, worked out</t>
        </is>
      </c>
      <c r="I1" s="3" t="inlineStr">
        <is>
          <t>Wholesale, rounded up</t>
        </is>
      </c>
      <c r="J1" s="3" t="inlineStr">
        <is>
          <t>Your margin at wholesale</t>
        </is>
      </c>
      <c r="K1" s="3" t="inlineStr">
        <is>
          <t>Retail markup</t>
        </is>
      </c>
      <c r="L1" s="3" t="inlineStr">
        <is>
          <t>Suggested retail</t>
        </is>
      </c>
    </row>
    <row r="2">
      <c r="A2" t="inlineStr">
        <is>
          <t>Whipped body butter, lavender, 4 oz</t>
        </is>
      </c>
      <c r="B2" s="4">
        <f>62.48/33</f>
        <v>1.89333333333333</v>
      </c>
      <c r="C2" s="4" t="n">
        <v>1</v>
      </c>
      <c r="D2" s="4">
        <f>150/60*20/33</f>
        <v>1.51515151515152</v>
      </c>
      <c r="E2" s="4" t="n">
        <v>0.75</v>
      </c>
      <c r="F2" s="4">
        <f>SUM(B2:E2)</f>
        <v>5.15848484848485</v>
      </c>
      <c r="G2" t="n">
        <v>2</v>
      </c>
      <c r="H2" s="4">
        <f>F2*G2</f>
        <v>10.3169696969697</v>
      </c>
      <c r="I2" s="4">
        <f>ROUNDUP(H2*2,0)/2</f>
        <v>10.5</v>
      </c>
      <c r="J2" s="5">
        <f>(I2-F2)/I2</f>
        <v>0.508715728715729</v>
      </c>
      <c r="K2" t="n">
        <v>2</v>
      </c>
      <c r="L2" s="4">
        <f>I2*K2</f>
        <v>21</v>
      </c>
    </row>
    <row r="3">
      <c r="A3" t="inlineStr">
        <is>
          <t>Whipped body butter, unscented, 4 oz</t>
        </is>
      </c>
      <c r="B3" s="4">
        <f>(62.48-4.80)/33</f>
        <v>1.74787878787879</v>
      </c>
      <c r="C3" s="4" t="n">
        <v>1</v>
      </c>
      <c r="D3" s="4">
        <f>150/60*20/33</f>
        <v>1.51515151515152</v>
      </c>
      <c r="E3" s="4" t="n">
        <v>0.75</v>
      </c>
      <c r="F3" s="4">
        <f>SUM(B3:E3)</f>
        <v>5.0130303030303</v>
      </c>
      <c r="G3" t="n">
        <v>2</v>
      </c>
      <c r="H3" s="4">
        <f>F3*G3</f>
        <v>10.0260606060606</v>
      </c>
      <c r="I3" s="4">
        <f>ROUNDUP(H3*2,0)/2</f>
        <v>10.5</v>
      </c>
      <c r="J3" s="5">
        <f>(I3-F3)/I3</f>
        <v>0.522568542568543</v>
      </c>
      <c r="K3" t="n">
        <v>2</v>
      </c>
      <c r="L3" s="4">
        <f>I3*K3</f>
        <v>21</v>
      </c>
    </row>
    <row r="4">
      <c r="A4" t="inlineStr">
        <is>
          <t>Body butter tin, lavender, 1 oz</t>
        </is>
      </c>
      <c r="B4" s="4">
        <f>62.48/4002*28/0.943</f>
        <v>0.463564612179594</v>
      </c>
      <c r="C4" s="4" t="n">
        <v>0.65</v>
      </c>
      <c r="D4" s="4" t="n">
        <v>0.6</v>
      </c>
      <c r="E4" s="4" t="n">
        <v>0.4</v>
      </c>
      <c r="F4" s="4">
        <f>SUM(B4:E4)</f>
        <v>2.11356461217959</v>
      </c>
      <c r="G4" t="n">
        <v>2</v>
      </c>
      <c r="H4" s="4">
        <f>F4*G4</f>
        <v>4.22712922435919</v>
      </c>
      <c r="I4" s="4">
        <f>ROUNDUP(H4*2,0)/2</f>
        <v>4.5</v>
      </c>
      <c r="J4" s="5">
        <f>(I4-F4)/I4</f>
        <v>0.530318975071201</v>
      </c>
      <c r="K4" t="n">
        <v>2</v>
      </c>
      <c r="L4" s="4">
        <f>I4*K4</f>
        <v>9</v>
      </c>
    </row>
    <row r="5">
      <c r="B5" s="4" t="n"/>
      <c r="C5" s="4" t="n"/>
      <c r="D5" s="4" t="n"/>
      <c r="E5" s="4" t="n"/>
      <c r="F5" s="4" t="str">
        <f>IF(A5="","",SUM(B5:E5))</f>
        <v/>
      </c>
      <c r="H5" s="4" t="str">
        <f>IF(A5="","",F5*G5)</f>
        <v/>
      </c>
      <c r="I5" s="4" t="str">
        <f>IF(A5="","",ROUNDUP(H5*2,0)/2)</f>
        <v/>
      </c>
      <c r="J5" s="5" t="str">
        <f>IF(A5="","",(I5-F5)/I5)</f>
        <v/>
      </c>
      <c r="L5" s="4" t="str">
        <f>IF(A5="","",I5*K5)</f>
        <v/>
      </c>
    </row>
    <row r="6">
      <c r="B6" s="4" t="n"/>
      <c r="C6" s="4" t="n"/>
      <c r="D6" s="4" t="n"/>
      <c r="E6" s="4" t="n"/>
      <c r="F6" s="4" t="str">
        <f>IF(A6="","",SUM(B6:E6))</f>
        <v/>
      </c>
      <c r="H6" s="4" t="str">
        <f>IF(A6="","",F6*G6)</f>
        <v/>
      </c>
      <c r="I6" s="4" t="str">
        <f>IF(A6="","",ROUNDUP(H6*2,0)/2)</f>
        <v/>
      </c>
      <c r="J6" s="5" t="str">
        <f>IF(A6="","",(I6-F6)/I6)</f>
        <v/>
      </c>
      <c r="L6" s="4" t="str">
        <f>IF(A6="","",I6*K6)</f>
        <v/>
      </c>
    </row>
    <row r="7">
      <c r="B7" s="4" t="n"/>
      <c r="C7" s="4" t="n"/>
      <c r="D7" s="4" t="n"/>
      <c r="E7" s="4" t="n"/>
      <c r="F7" s="4" t="str">
        <f>IF(A7="","",SUM(B7:E7))</f>
        <v/>
      </c>
      <c r="H7" s="4" t="str">
        <f>IF(A7="","",F7*G7)</f>
        <v/>
      </c>
      <c r="I7" s="4" t="str">
        <f>IF(A7="","",ROUNDUP(H7*2,0)/2)</f>
        <v/>
      </c>
      <c r="J7" s="5" t="str">
        <f>IF(A7="","",(I7-F7)/I7)</f>
        <v/>
      </c>
      <c r="L7" s="4" t="str">
        <f>IF(A7="","",I7*K7)</f>
        <v/>
      </c>
    </row>
    <row r="8">
      <c r="B8" s="4" t="n"/>
      <c r="C8" s="4" t="n"/>
      <c r="D8" s="4" t="n"/>
      <c r="E8" s="4" t="n"/>
      <c r="F8" s="4" t="str">
        <f>IF(A8="","",SUM(B8:E8))</f>
        <v/>
      </c>
      <c r="H8" s="4" t="str">
        <f>IF(A8="","",F8*G8)</f>
        <v/>
      </c>
      <c r="I8" s="4" t="str">
        <f>IF(A8="","",ROUNDUP(H8*2,0)/2)</f>
        <v/>
      </c>
      <c r="J8" s="5" t="str">
        <f>IF(A8="","",(I8-F8)/I8)</f>
        <v/>
      </c>
      <c r="L8" s="4" t="str">
        <f>IF(A8="","",I8*K8)</f>
        <v/>
      </c>
    </row>
    <row r="9">
      <c r="B9" s="4" t="n"/>
      <c r="C9" s="4" t="n"/>
      <c r="D9" s="4" t="n"/>
      <c r="E9" s="4" t="n"/>
      <c r="F9" s="4" t="str">
        <f>IF(A9="","",SUM(B9:E9))</f>
        <v/>
      </c>
      <c r="H9" s="4" t="str">
        <f>IF(A9="","",F9*G9)</f>
        <v/>
      </c>
      <c r="I9" s="4" t="str">
        <f>IF(A9="","",ROUNDUP(H9*2,0)/2)</f>
        <v/>
      </c>
      <c r="J9" s="5" t="str">
        <f>IF(A9="","",(I9-F9)/I9)</f>
        <v/>
      </c>
      <c r="L9" s="4" t="str">
        <f>IF(A9="","",I9*K9)</f>
        <v/>
      </c>
    </row>
    <row r="10">
      <c r="B10" s="4" t="n"/>
      <c r="C10" s="4" t="n"/>
      <c r="D10" s="4" t="n"/>
      <c r="E10" s="4" t="n"/>
      <c r="F10" s="4" t="str">
        <f>IF(A10="","",SUM(B10:E10))</f>
        <v/>
      </c>
      <c r="H10" s="4" t="str">
        <f>IF(A10="","",F10*G10)</f>
        <v/>
      </c>
      <c r="I10" s="4" t="str">
        <f>IF(A10="","",ROUNDUP(H10*2,0)/2)</f>
        <v/>
      </c>
      <c r="J10" s="5" t="str">
        <f>IF(A10="","",(I10-F10)/I10)</f>
        <v/>
      </c>
      <c r="L10" s="4" t="str">
        <f>IF(A10="","",I10*K10)</f>
        <v/>
      </c>
    </row>
    <row r="11">
      <c r="B11" s="4" t="n"/>
      <c r="C11" s="4" t="n"/>
      <c r="D11" s="4" t="n"/>
      <c r="E11" s="4" t="n"/>
      <c r="F11" s="4" t="str">
        <f>IF(A11="","",SUM(B11:E11))</f>
        <v/>
      </c>
      <c r="H11" s="4" t="str">
        <f>IF(A11="","",F11*G11)</f>
        <v/>
      </c>
      <c r="I11" s="4" t="str">
        <f>IF(A11="","",ROUNDUP(H11*2,0)/2)</f>
        <v/>
      </c>
      <c r="J11" s="5" t="str">
        <f>IF(A11="","",(I11-F11)/I11)</f>
        <v/>
      </c>
      <c r="L11" s="4" t="str">
        <f>IF(A11="","",I11*K11)</f>
        <v/>
      </c>
    </row>
    <row r="12">
      <c r="B12" s="4" t="n"/>
      <c r="C12" s="4" t="n"/>
      <c r="D12" s="4" t="n"/>
      <c r="E12" s="4" t="n"/>
      <c r="F12" s="4" t="str">
        <f>IF(A12="","",SUM(B12:E12))</f>
        <v/>
      </c>
      <c r="H12" s="4" t="str">
        <f>IF(A12="","",F12*G12)</f>
        <v/>
      </c>
      <c r="I12" s="4" t="str">
        <f>IF(A12="","",ROUNDUP(H12*2,0)/2)</f>
        <v/>
      </c>
      <c r="J12" s="5" t="str">
        <f>IF(A12="","",(I12-F12)/I12)</f>
        <v/>
      </c>
      <c r="L12" s="4" t="str">
        <f>IF(A12="","",I12*K12)</f>
        <v/>
      </c>
    </row>
    <row r="13">
      <c r="B13" s="4" t="n"/>
      <c r="C13" s="4" t="n"/>
      <c r="D13" s="4" t="n"/>
      <c r="E13" s="4" t="n"/>
      <c r="F13" s="4" t="str">
        <f>IF(A13="","",SUM(B13:E13))</f>
        <v/>
      </c>
      <c r="H13" s="4" t="str">
        <f>IF(A13="","",F13*G13)</f>
        <v/>
      </c>
      <c r="I13" s="4" t="str">
        <f>IF(A13="","",ROUNDUP(H13*2,0)/2)</f>
        <v/>
      </c>
      <c r="J13" s="5" t="str">
        <f>IF(A13="","",(I13-F13)/I13)</f>
        <v/>
      </c>
      <c r="L13" s="4" t="str">
        <f>IF(A13="","",I13*K13)</f>
        <v/>
      </c>
    </row>
    <row r="14">
      <c r="B14" s="4" t="n"/>
      <c r="C14" s="4" t="n"/>
      <c r="D14" s="4" t="n"/>
      <c r="E14" s="4" t="n"/>
      <c r="F14" s="4" t="str">
        <f>IF(A14="","",SUM(B14:E14))</f>
        <v/>
      </c>
      <c r="H14" s="4" t="str">
        <f>IF(A14="","",F14*G14)</f>
        <v/>
      </c>
      <c r="I14" s="4" t="str">
        <f>IF(A14="","",ROUNDUP(H14*2,0)/2)</f>
        <v/>
      </c>
      <c r="J14" s="5" t="str">
        <f>IF(A14="","",(I14-F14)/I14)</f>
        <v/>
      </c>
      <c r="L14" s="4" t="str">
        <f>IF(A14="","",I14*K14)</f>
        <v/>
      </c>
    </row>
    <row r="15">
      <c r="B15" s="4" t="n"/>
      <c r="C15" s="4" t="n"/>
      <c r="D15" s="4" t="n"/>
      <c r="E15" s="4" t="n"/>
      <c r="F15" s="4" t="str">
        <f>IF(A15="","",SUM(B15:E15))</f>
        <v/>
      </c>
      <c r="H15" s="4" t="str">
        <f>IF(A15="","",F15*G15)</f>
        <v/>
      </c>
      <c r="I15" s="4" t="str">
        <f>IF(A15="","",ROUNDUP(H15*2,0)/2)</f>
        <v/>
      </c>
      <c r="J15" s="5" t="str">
        <f>IF(A15="","",(I15-F15)/I15)</f>
        <v/>
      </c>
      <c r="L15" s="4" t="str">
        <f>IF(A15="","",I15*K15)</f>
        <v/>
      </c>
    </row>
    <row r="16">
      <c r="B16" s="4" t="n"/>
      <c r="C16" s="4" t="n"/>
      <c r="D16" s="4" t="n"/>
      <c r="E16" s="4" t="n"/>
      <c r="F16" s="4" t="str">
        <f>IF(A16="","",SUM(B16:E16))</f>
        <v/>
      </c>
      <c r="H16" s="4" t="str">
        <f>IF(A16="","",F16*G16)</f>
        <v/>
      </c>
      <c r="I16" s="4" t="str">
        <f>IF(A16="","",ROUNDUP(H16*2,0)/2)</f>
        <v/>
      </c>
      <c r="J16" s="5" t="str">
        <f>IF(A16="","",(I16-F16)/I16)</f>
        <v/>
      </c>
      <c r="L16" s="4" t="str">
        <f>IF(A16="","",I16*K16)</f>
        <v/>
      </c>
    </row>
    <row r="17">
      <c r="B17" s="4" t="n"/>
      <c r="C17" s="4" t="n"/>
      <c r="D17" s="4" t="n"/>
      <c r="E17" s="4" t="n"/>
      <c r="F17" s="4" t="str">
        <f>IF(A17="","",SUM(B17:E17))</f>
        <v/>
      </c>
      <c r="H17" s="4" t="str">
        <f>IF(A17="","",F17*G17)</f>
        <v/>
      </c>
      <c r="I17" s="4" t="str">
        <f>IF(A17="","",ROUNDUP(H17*2,0)/2)</f>
        <v/>
      </c>
      <c r="J17" s="5" t="str">
        <f>IF(A17="","",(I17-F17)/I17)</f>
        <v/>
      </c>
      <c r="L17" s="4" t="str">
        <f>IF(A17="","",I17*K17)</f>
        <v/>
      </c>
    </row>
    <row r="18">
      <c r="B18" s="4" t="n"/>
      <c r="C18" s="4" t="n"/>
      <c r="D18" s="4" t="n"/>
      <c r="E18" s="4" t="n"/>
      <c r="F18" s="4" t="str">
        <f>IF(A18="","",SUM(B18:E18))</f>
        <v/>
      </c>
      <c r="H18" s="4" t="str">
        <f>IF(A18="","",F18*G18)</f>
        <v/>
      </c>
      <c r="I18" s="4" t="str">
        <f>IF(A18="","",ROUNDUP(H18*2,0)/2)</f>
        <v/>
      </c>
      <c r="J18" s="5" t="str">
        <f>IF(A18="","",(I18-F18)/I18)</f>
        <v/>
      </c>
      <c r="L18" s="4" t="str">
        <f>IF(A18="","",I18*K18)</f>
        <v/>
      </c>
    </row>
    <row r="19">
      <c r="B19" s="4" t="n"/>
      <c r="C19" s="4" t="n"/>
      <c r="D19" s="4" t="n"/>
      <c r="E19" s="4" t="n"/>
      <c r="F19" s="4" t="str">
        <f>IF(A19="","",SUM(B19:E19))</f>
        <v/>
      </c>
      <c r="H19" s="4" t="str">
        <f>IF(A19="","",F19*G19)</f>
        <v/>
      </c>
      <c r="I19" s="4" t="str">
        <f>IF(A19="","",ROUNDUP(H19*2,0)/2)</f>
        <v/>
      </c>
      <c r="J19" s="5" t="str">
        <f>IF(A19="","",(I19-F19)/I19)</f>
        <v/>
      </c>
      <c r="L19" s="4" t="str">
        <f>IF(A19="","",I19*K19)</f>
        <v/>
      </c>
    </row>
    <row r="20">
      <c r="B20" s="4" t="n"/>
      <c r="C20" s="4" t="n"/>
      <c r="D20" s="4" t="n"/>
      <c r="E20" s="4" t="n"/>
      <c r="F20" s="4" t="str">
        <f>IF(A20="","",SUM(B20:E20))</f>
        <v/>
      </c>
      <c r="H20" s="4" t="str">
        <f>IF(A20="","",F20*G20)</f>
        <v/>
      </c>
      <c r="I20" s="4" t="str">
        <f>IF(A20="","",ROUNDUP(H20*2,0)/2)</f>
        <v/>
      </c>
      <c r="J20" s="5" t="str">
        <f>IF(A20="","",(I20-F20)/I20)</f>
        <v/>
      </c>
      <c r="L20" s="4" t="str">
        <f>IF(A20="","",I20*K20)</f>
        <v/>
      </c>
    </row>
    <row r="22">
      <c r="A22" s="6" t="inlineStr">
        <is>
          <t>Ingredients: the batch's ingredient cost over the jars that came out sellable. Labor: hands-on minutes at your hourly rate over the jars.</t>
        </is>
      </c>
    </row>
    <row r="23">
      <c r="A23" s="6" t="inlineStr">
        <is>
          <t>Markup 2 means wholesale is twice full cost; retail markup 2 is keystone, the shop doubling your wholesale price.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8" customWidth="1" min="3" max="3"/>
    <col width="11" customWidth="1" min="4" max="4"/>
    <col width="14" customWidth="1" min="5" max="5"/>
    <col width="10" customWidth="1" min="6" max="6"/>
    <col width="11" customWidth="1" min="7" max="7"/>
  </cols>
  <sheetData>
    <row r="1">
      <c r="A1" s="7" t="inlineStr">
        <is>
          <t>[Your business name] wholesale line sheet, autumn 2026</t>
        </is>
      </c>
    </row>
    <row r="2">
      <c r="A2" t="inlineStr">
        <is>
          <t>[Contact name, email, phone]</t>
        </is>
      </c>
    </row>
    <row r="4">
      <c r="A4" s="8" t="inlineStr">
        <is>
          <t>Product</t>
        </is>
      </c>
      <c r="B4" s="8" t="inlineStr">
        <is>
          <t>SKU</t>
        </is>
      </c>
      <c r="C4" s="8" t="inlineStr">
        <is>
          <t>Size</t>
        </is>
      </c>
      <c r="D4" s="8" t="inlineStr">
        <is>
          <t>Wholesale</t>
        </is>
      </c>
      <c r="E4" s="8" t="inlineStr">
        <is>
          <t>Suggested retail</t>
        </is>
      </c>
      <c r="F4" s="8" t="inlineStr">
        <is>
          <t>Case pack</t>
        </is>
      </c>
      <c r="G4" s="8" t="inlineStr">
        <is>
          <t>Case price</t>
        </is>
      </c>
    </row>
    <row r="5">
      <c r="A5" t="str">
        <f>Pricing!A2</f>
        <v>Whipped body butter, lavender, 4 oz</v>
      </c>
      <c r="B5" t="inlineStr">
        <is>
          <t>BB-LAV-4</t>
        </is>
      </c>
      <c r="C5" t="inlineStr">
        <is>
          <t>4 oz</t>
        </is>
      </c>
      <c r="D5" s="4">
        <f>Pricing!I2</f>
        <v>10.5</v>
      </c>
      <c r="E5" s="4">
        <f>Pricing!L2</f>
        <v>21</v>
      </c>
      <c r="F5" t="n">
        <v>6</v>
      </c>
      <c r="G5" s="4">
        <f>D5*F5</f>
        <v>63</v>
      </c>
    </row>
    <row r="6">
      <c r="A6" t="str">
        <f>Pricing!A3</f>
        <v>Whipped body butter, unscented, 4 oz</v>
      </c>
      <c r="B6" t="inlineStr">
        <is>
          <t>BB-UNS-4</t>
        </is>
      </c>
      <c r="C6" t="inlineStr">
        <is>
          <t>4 oz</t>
        </is>
      </c>
      <c r="D6" s="4">
        <f>Pricing!I3</f>
        <v>10.5</v>
      </c>
      <c r="E6" s="4">
        <f>Pricing!L3</f>
        <v>21</v>
      </c>
      <c r="F6" t="n">
        <v>6</v>
      </c>
      <c r="G6" s="4">
        <f>D6*F6</f>
        <v>63</v>
      </c>
    </row>
    <row r="7">
      <c r="A7" t="str">
        <f>Pricing!A4</f>
        <v>Body butter tin, lavender, 1 oz</v>
      </c>
      <c r="B7" t="inlineStr">
        <is>
          <t>BB-TIN-1</t>
        </is>
      </c>
      <c r="C7" t="inlineStr">
        <is>
          <t>1 oz</t>
        </is>
      </c>
      <c r="D7" s="4">
        <f>Pricing!I4</f>
        <v>4.5</v>
      </c>
      <c r="E7" s="4">
        <f>Pricing!L4</f>
        <v>9</v>
      </c>
      <c r="F7" t="n">
        <v>12</v>
      </c>
      <c r="G7" s="4">
        <f>D7*F7</f>
        <v>54</v>
      </c>
    </row>
    <row r="9">
      <c r="A9" s="9" t="inlineStr">
        <is>
          <t>Opening order</t>
        </is>
      </c>
      <c r="B9" t="inlineStr">
        <is>
          <t>$150 minimum</t>
        </is>
      </c>
    </row>
    <row r="10">
      <c r="A10" s="9" t="inlineStr">
        <is>
          <t>Reorders</t>
        </is>
      </c>
      <c r="B10" t="inlineStr">
        <is>
          <t>$100 minimum</t>
        </is>
      </c>
    </row>
    <row r="11">
      <c r="A11" s="9" t="inlineStr">
        <is>
          <t>Ships</t>
        </is>
      </c>
      <c r="B11" t="inlineStr">
        <is>
          <t>Within 10 working days of the order</t>
        </is>
      </c>
    </row>
    <row r="12">
      <c r="A12" s="9" t="inlineStr">
        <is>
          <t>Payment</t>
        </is>
      </c>
      <c r="B12" t="inlineStr">
        <is>
          <t>First order paid before it ships; after that, 30 days from the invoice</t>
        </is>
      </c>
    </row>
    <row r="13">
      <c r="A13" s="9" t="inlineStr">
        <is>
          <t>Shipping</t>
        </is>
      </c>
      <c r="B13" t="inlineStr">
        <is>
          <t>At cost, added to the invoice</t>
        </is>
      </c>
    </row>
    <row r="14">
      <c r="A14" s="9" t="inlineStr">
        <is>
          <t>Damaged in transit</t>
        </is>
      </c>
      <c r="B14" t="inlineStr">
        <is>
          <t>Send a photo within 3 days and we replace it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3" t="inlineStr">
        <is>
          <t>The lavender 4 oz jar, one shop, two months</t>
        </is>
      </c>
      <c r="B1" s="3" t="inlineStr">
        <is>
          <t>Amount</t>
        </is>
      </c>
    </row>
    <row r="2">
      <c r="A2" t="inlineStr">
        <is>
          <t>Suggested retail</t>
        </is>
      </c>
      <c r="B2" s="4">
        <f>Pricing!L2</f>
        <v>21</v>
      </c>
    </row>
    <row r="3">
      <c r="A3" t="inlineStr">
        <is>
          <t>The shop's share on consignment</t>
        </is>
      </c>
      <c r="B3" s="5" t="n">
        <v>0.4</v>
      </c>
    </row>
    <row r="4">
      <c r="A4" t="inlineStr">
        <is>
          <t>You receive per jar sold</t>
        </is>
      </c>
      <c r="B4" s="4">
        <f>B2*(1-B3)</f>
        <v>12.6</v>
      </c>
    </row>
    <row r="5">
      <c r="A5" t="inlineStr">
        <is>
          <t>Wholesale price</t>
        </is>
      </c>
      <c r="B5" s="4">
        <f>Pricing!I2</f>
        <v>10.5</v>
      </c>
    </row>
    <row r="6">
      <c r="A6" t="inlineStr">
        <is>
          <t>Jars placed in the shop</t>
        </is>
      </c>
      <c r="B6" t="n">
        <v>12</v>
      </c>
    </row>
    <row r="7">
      <c r="A7" t="inlineStr">
        <is>
          <t>Jars sold in two months</t>
        </is>
      </c>
      <c r="B7" t="n">
        <v>8</v>
      </c>
    </row>
    <row r="8">
      <c r="A8" s="9" t="inlineStr">
        <is>
          <t>Consignment: paid to you</t>
        </is>
      </c>
      <c r="B8" s="10">
        <f>B4*B7</f>
        <v>100.8</v>
      </c>
    </row>
    <row r="9">
      <c r="A9" t="inlineStr">
        <is>
          <t>Consignment: jars still yours, on their shelf</t>
        </is>
      </c>
      <c r="B9">
        <f>B6-B7</f>
        <v>4</v>
      </c>
    </row>
    <row r="10">
      <c r="A10" t="inlineStr">
        <is>
          <t>Consignment: what those jars cost you to make</t>
        </is>
      </c>
      <c r="B10" s="4">
        <f>B9*Pricing!F2</f>
        <v>20.6339393939394</v>
      </c>
    </row>
    <row r="11">
      <c r="A11" s="9" t="inlineStr">
        <is>
          <t>Wholesale: paid to you, within 30 days</t>
        </is>
      </c>
      <c r="B11" s="10">
        <f>B5*B6</f>
        <v>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