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'Calculator'!$1:$1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164" fontId="0" fillId="2" borderId="0" pivotButton="0" quotePrefix="0" xfId="0"/>
    <xf numFmtId="164" fontId="0" fillId="0" borderId="0" pivotButton="0" quotePrefix="0" xfId="0"/>
    <xf numFmtId="1" fontId="0" fillId="2" borderId="0" pivotButton="0" quotePrefix="0" xfId="0"/>
    <xf numFmtId="0" fontId="0" fillId="0" borderId="0" applyAlignment="1" pivotButton="0" quotePrefix="0" xfId="0">
      <alignment vertical="top" wrapText="1"/>
    </xf>
    <xf numFmtId="9" fontId="0" fillId="2" borderId="0" applyAlignment="1" pivotButton="0" quotePrefix="0" xfId="0">
      <alignment vertical="top"/>
    </xf>
    <xf numFmtId="9" fontId="0" fillId="2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tabSelected="1"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0" customWidth="1" min="3" max="3"/>
    <col width="14" customWidth="1" min="4" max="4"/>
    <col width="14" customWidth="1" min="5" max="5"/>
  </cols>
  <sheetData>
    <row r="1">
      <c r="A1" s="1" t="inlineStr">
        <is>
          <t>Firewood pricing: Granite Ridge Firewood, a 10-cord load</t>
        </is>
      </c>
    </row>
    <row r="2"/>
    <row r="3">
      <c r="A3" s="2" t="inlineStr">
        <is>
          <t>What goes into a batch</t>
        </is>
      </c>
      <c r="B3" s="2" t="inlineStr">
        <is>
          <t>Amount</t>
        </is>
      </c>
      <c r="C3" s="2" t="inlineStr">
        <is>
          <t>Unit</t>
        </is>
      </c>
      <c r="D3" s="2" t="inlineStr">
        <is>
          <t>Cost a unit</t>
        </is>
      </c>
      <c r="E3" s="2" t="inlineStr">
        <is>
          <t>Cost a batch</t>
        </is>
      </c>
    </row>
    <row r="4">
      <c r="A4" s="3" t="inlineStr">
        <is>
          <t>Tree-length logs, delivered</t>
        </is>
      </c>
      <c r="B4" s="3" t="n">
        <v>10</v>
      </c>
      <c r="C4" s="3" t="inlineStr">
        <is>
          <t>cord</t>
        </is>
      </c>
      <c r="D4" s="4" t="n">
        <v>90</v>
      </c>
      <c r="E4" s="5">
        <f>IF(OR(B4="",D4=""),"",B4*D4)</f>
        <v>900</v>
      </c>
    </row>
    <row r="5">
      <c r="A5" s="3" t="inlineStr">
        <is>
          <t>Fuel and bar oil</t>
        </is>
      </c>
      <c r="B5" s="3" t="n">
        <v>1</v>
      </c>
      <c r="C5" s="3" t="inlineStr">
        <is>
          <t>batch</t>
        </is>
      </c>
      <c r="D5" s="4" t="n">
        <v>80</v>
      </c>
      <c r="E5" s="5">
        <f>IF(OR(B5="",D5=""),"",B5*D5)</f>
        <v>80</v>
      </c>
    </row>
    <row r="6">
      <c r="A6" s="3" t="inlineStr">
        <is>
          <t>Splitter upkeep</t>
        </is>
      </c>
      <c r="B6" s="3" t="n">
        <v>1</v>
      </c>
      <c r="C6" s="3" t="inlineStr">
        <is>
          <t>batch</t>
        </is>
      </c>
      <c r="D6" s="4" t="n">
        <v>40</v>
      </c>
      <c r="E6" s="5">
        <f>IF(OR(B6="",D6=""),"",B6*D6)</f>
        <v>40</v>
      </c>
    </row>
    <row r="7">
      <c r="A7" s="3" t="n"/>
      <c r="B7" s="3" t="n"/>
      <c r="C7" s="3" t="n"/>
      <c r="D7" s="4" t="n"/>
      <c r="E7" s="5" t="str">
        <f>IF(OR(B7="",D7=""),"",B7*D7)</f>
        <v/>
      </c>
    </row>
    <row r="8">
      <c r="A8" s="3" t="n"/>
      <c r="B8" s="3" t="n"/>
      <c r="C8" s="3" t="n"/>
      <c r="D8" s="4" t="n"/>
      <c r="E8" s="5" t="str">
        <f>IF(OR(B8="",D8=""),"",B8*D8)</f>
        <v/>
      </c>
    </row>
    <row r="9">
      <c r="A9" s="3" t="n"/>
      <c r="B9" s="3" t="n"/>
      <c r="C9" s="3" t="n"/>
      <c r="D9" s="4" t="n"/>
      <c r="E9" s="5" t="str">
        <f>IF(OR(B9="",D9=""),"",B9*D9)</f>
        <v/>
      </c>
    </row>
    <row r="10">
      <c r="A10" s="3" t="n"/>
      <c r="B10" s="3" t="n"/>
      <c r="C10" s="3" t="n"/>
      <c r="D10" s="4" t="n"/>
      <c r="E10" s="5" t="str">
        <f>IF(OR(B10="",D10=""),"",B10*D10)</f>
        <v/>
      </c>
    </row>
    <row r="11">
      <c r="A11" s="3" t="n"/>
      <c r="B11" s="3" t="n"/>
      <c r="C11" s="3" t="n"/>
      <c r="D11" s="4" t="n"/>
      <c r="E11" s="5" t="str">
        <f>IF(OR(B11="",D11=""),"",B11*D11)</f>
        <v/>
      </c>
    </row>
    <row r="12"/>
    <row r="13">
      <c r="A13" s="2" t="inlineStr">
        <is>
          <t>Materials, a batch</t>
        </is>
      </c>
      <c r="E13" s="5">
        <f>SUM(E4:E11)</f>
        <v>1020</v>
      </c>
    </row>
    <row r="14">
      <c r="A14" s="2" t="inlineStr">
        <is>
          <t>Your numbers</t>
        </is>
      </c>
    </row>
    <row r="15">
      <c r="A15" t="inlineStr">
        <is>
          <t>Cords from a batch</t>
        </is>
      </c>
      <c r="B15" s="6" t="n">
        <v>10</v>
      </c>
    </row>
    <row r="16">
      <c r="A16" t="inlineStr">
        <is>
          <t>Hands-on minutes, the whole batch</t>
        </is>
      </c>
      <c r="B16" s="6" t="n">
        <v>2400</v>
      </c>
    </row>
    <row r="17">
      <c r="A17" t="inlineStr">
        <is>
          <t>Packaging and label, a cord</t>
        </is>
      </c>
      <c r="B17" s="4" t="n">
        <v>15</v>
      </c>
    </row>
    <row r="18">
      <c r="A18" t="inlineStr">
        <is>
          <t>Overhead, a cord (rent, power, tools)</t>
        </is>
      </c>
      <c r="B18" s="4" t="n">
        <v>25</v>
      </c>
    </row>
    <row r="19">
      <c r="A19" t="inlineStr">
        <is>
          <t>Your time, an hour</t>
        </is>
      </c>
      <c r="B19" s="4" t="n">
        <v>20</v>
      </c>
    </row>
    <row r="20" ht="30" customHeight="1">
      <c r="A20" s="7" t="inlineStr">
        <is>
          <t>Card and selling fees, a share of the price</t>
        </is>
      </c>
      <c r="B20" s="8" t="n">
        <v>0.03</v>
      </c>
    </row>
    <row r="21">
      <c r="A21" t="inlineStr">
        <is>
          <t>Margin you want after fees</t>
        </is>
      </c>
      <c r="B21" s="9" t="n">
        <v>0.3</v>
      </c>
    </row>
    <row r="22">
      <c r="A22" t="inlineStr">
        <is>
          <t>Wholesale price, a cord</t>
        </is>
      </c>
      <c r="B22" s="4" t="n">
        <v>260</v>
      </c>
    </row>
    <row r="23">
      <c r="A23" t="inlineStr">
        <is>
          <t>A price to test, a cord</t>
        </is>
      </c>
      <c r="B23" s="4" t="n">
        <v>300</v>
      </c>
    </row>
    <row r="24"/>
    <row r="25">
      <c r="A25" s="2" t="inlineStr">
        <is>
          <t>Worked out, a cord</t>
        </is>
      </c>
    </row>
    <row r="26">
      <c r="A26" t="inlineStr">
        <is>
          <t>Materials</t>
        </is>
      </c>
      <c r="B26" s="5">
        <f>IF(N(B15)=0,"",E13/B15)</f>
        <v>102</v>
      </c>
    </row>
    <row r="27">
      <c r="A27" t="inlineStr">
        <is>
          <t>Your time</t>
        </is>
      </c>
      <c r="B27" s="5">
        <f>IF(N(B15)=0,"",B16/60*B19/B15)</f>
        <v>80</v>
      </c>
    </row>
    <row r="28">
      <c r="A28" t="inlineStr">
        <is>
          <t>Packaging and overhead</t>
        </is>
      </c>
      <c r="B28" s="5">
        <f>B17+B18</f>
        <v>40</v>
      </c>
    </row>
    <row r="29">
      <c r="A29" s="2" t="inlineStr">
        <is>
          <t>Full cost</t>
        </is>
      </c>
      <c r="B29" s="5">
        <f>IF(B26="","",B26+B27+B28)</f>
        <v>222</v>
      </c>
    </row>
    <row r="30">
      <c r="A30" t="inlineStr">
        <is>
          <t>Price for your margin after fees</t>
        </is>
      </c>
      <c r="B30" s="5">
        <f>IF(OR(B29="",B21+B20&gt;=1),"",B29/(1-B21-B20))</f>
        <v>331.34328358209</v>
      </c>
    </row>
    <row r="31">
      <c r="A31" s="2" t="inlineStr">
        <is>
          <t>Price, rounded up to $5.00</t>
        </is>
      </c>
      <c r="B31" s="5">
        <f>IF(B30="","",ROUNDUP(B30/5.0,0)*5.0)</f>
        <v>335</v>
      </c>
    </row>
    <row r="32">
      <c r="A32" t="inlineStr">
        <is>
          <t>Left at that price after fees</t>
        </is>
      </c>
      <c r="B32" s="5">
        <f>IF(B31="","",B31*(1-B20)-B29)</f>
        <v>102.95</v>
      </c>
    </row>
    <row r="33">
      <c r="A33" t="inlineStr">
        <is>
          <t>Left at the wholesale price</t>
        </is>
      </c>
      <c r="B33" s="5">
        <f>IF(OR(B29="",B22=""),"",B22*(1-B20)-B29)</f>
        <v>30.2</v>
      </c>
    </row>
    <row r="34">
      <c r="A34" t="inlineStr">
        <is>
          <t>Left at the price to test</t>
        </is>
      </c>
      <c r="B34" s="5">
        <f>IF(OR(B29="",B23=""),"",B23*(1-B20)-B29)</f>
        <v>69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Firewood pricing: Granite Ridge Firewood, a 10-cord load</t>
        </is>
      </c>
    </row>
    <row r="2" ht="15" customHeight="1">
      <c r="A2" s="7" t="inlineStr">
        <is>
          <t>From the article: https://www.tarostack.com/articles/how-to-price-firewood</t>
        </is>
      </c>
    </row>
    <row r="3" ht="15" customHeight="1">
      <c r="A3" s="7" t="inlineStr"/>
    </row>
    <row r="4" ht="30" customHeight="1">
      <c r="A4" s="7" t="inlineStr">
        <is>
          <t>Calculator: type what goes into a batch, the pieces it makes, the hands-on minutes, packaging, overhead, your hourly rate, fees, the margin you want, a wholesale price and a price to test.</t>
        </is>
      </c>
    </row>
    <row r="5" ht="15" customHeight="1">
      <c r="A5" s="7" t="inlineStr"/>
    </row>
    <row r="6" ht="15" customHeight="1">
      <c r="A6" s="7" t="inlineStr">
        <is>
          <t>Works in Excel (2010 and later), Google Sheets, LibreOffice and Numbers. No macros.</t>
        </is>
      </c>
    </row>
    <row r="7" ht="30" customHeight="1">
      <c r="A7" s="7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