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Calculator" sheetId="2" state="visible" r:id="rId2"/>
    <sheet xmlns:r="http://schemas.openxmlformats.org/officeDocument/2006/relationships" name="Sizes" sheetId="3" state="visible" r:id="rId3"/>
  </sheets>
  <definedNames>
    <definedName name="_xlnm.Print_Titles" localSheetId="1">'Calculator'!$1:$1</definedName>
    <definedName name="_xlnm.Print_Titles" localSheetId="2">'Sizes'!$1:$1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4" fontId="0" fillId="3" borderId="0" pivotButton="0" quotePrefix="0" xfId="0"/>
    <xf numFmtId="1" fontId="0" fillId="3" borderId="0" pivotButton="0" quotePrefix="0" xfId="0"/>
    <xf numFmtId="9" fontId="0" fillId="3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0" fillId="3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Cake price calculator</t>
        </is>
      </c>
    </row>
    <row r="2">
      <c r="A2" s="2" t="inlineStr">
        <is>
          <t>From the article: https://www.tarostack.com/articles/how-to-price-cakes</t>
        </is>
      </c>
    </row>
    <row r="3">
      <c r="A3" s="2" t="inlineStr"/>
    </row>
    <row r="4">
      <c r="A4" s="2" t="inlineStr">
        <is>
          <t>Calculator: the materials, the hours for each step at your rate, overhead, servings and margin. It works out the full cost, the price for your margin rounded to $5, and the price per serving.</t>
        </is>
      </c>
    </row>
    <row r="5">
      <c r="A5" s="2" t="inlineStr">
        <is>
          <t>Sizes: the same cake in other sizes. The cake, buttercream and filling scale with area from the base size; type each size's board, decorations, hours and overhead to see the cost and price per serving change.</t>
        </is>
      </c>
    </row>
    <row r="6">
      <c r="A6" s="2" t="inlineStr"/>
    </row>
    <row r="7">
      <c r="A7" s="2" t="inlineStr">
        <is>
          <t>Works in Excel (2010 and later), Google Sheets, LibreOffice and Numbers. No macros.</t>
        </is>
      </c>
    </row>
    <row r="8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3"/>
  <sheetViews>
    <sheetView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</cols>
  <sheetData>
    <row r="1">
      <c r="A1" s="3" t="inlineStr">
        <is>
          <t>Materials</t>
        </is>
      </c>
      <c r="B1" s="3" t="inlineStr">
        <is>
          <t>Cost</t>
        </is>
      </c>
    </row>
    <row r="2">
      <c r="A2" t="inlineStr">
        <is>
          <t>Cake layers</t>
        </is>
      </c>
      <c r="B2" s="4" t="n">
        <v>9.5</v>
      </c>
    </row>
    <row r="3">
      <c r="A3" t="inlineStr">
        <is>
          <t>Buttercream</t>
        </is>
      </c>
      <c r="B3" s="4" t="n">
        <v>7.8</v>
      </c>
    </row>
    <row r="4">
      <c r="A4" t="inlineStr">
        <is>
          <t>Filling</t>
        </is>
      </c>
      <c r="B4" s="4" t="n">
        <v>2.5</v>
      </c>
    </row>
    <row r="5">
      <c r="A5" t="inlineStr">
        <is>
          <t>Cake board, box and dowels</t>
        </is>
      </c>
      <c r="B5" s="4" t="n">
        <v>3.2</v>
      </c>
    </row>
    <row r="6">
      <c r="A6" t="inlineStr">
        <is>
          <t>Decorations</t>
        </is>
      </c>
      <c r="B6" s="4" t="n">
        <v>3</v>
      </c>
    </row>
    <row r="7">
      <c r="B7" s="4" t="n"/>
    </row>
    <row r="8">
      <c r="B8" s="4" t="n"/>
    </row>
    <row r="9">
      <c r="B9" s="4" t="n"/>
    </row>
    <row r="10">
      <c r="A10" s="5" t="inlineStr">
        <is>
          <t>Materials</t>
        </is>
      </c>
      <c r="B10" s="6">
        <f>SUM(B2:B9)</f>
        <v>26</v>
      </c>
    </row>
    <row r="12">
      <c r="A12" s="3" t="inlineStr">
        <is>
          <t>Hours</t>
        </is>
      </c>
      <c r="B12" s="3" t="inlineStr">
        <is>
          <t>Hours</t>
        </is>
      </c>
      <c r="C12" s="3" t="inlineStr">
        <is>
          <t>Cost</t>
        </is>
      </c>
    </row>
    <row r="13">
      <c r="A13" t="inlineStr">
        <is>
          <t>Baking the layers</t>
        </is>
      </c>
      <c r="B13" t="n">
        <v>1</v>
      </c>
      <c r="C13" s="4">
        <f>IF(B13="","",ROUND(B13*$B$21,2))</f>
        <v>20</v>
      </c>
    </row>
    <row r="14">
      <c r="A14" t="inlineStr">
        <is>
          <t>Leveling, filling and crumb coat</t>
        </is>
      </c>
      <c r="B14" t="n">
        <v>1</v>
      </c>
      <c r="C14" s="4">
        <f>IF(B14="","",ROUND(B14*$B$21,2))</f>
        <v>20</v>
      </c>
    </row>
    <row r="15">
      <c r="A15" t="inlineStr">
        <is>
          <t>Final coat and decorating</t>
        </is>
      </c>
      <c r="B15" t="n">
        <v>1.5</v>
      </c>
      <c r="C15" s="4">
        <f>IF(B15="","",ROUND(B15*$B$21,2))</f>
        <v>30</v>
      </c>
    </row>
    <row r="16">
      <c r="A16" t="inlineStr">
        <is>
          <t>The order: messages, sketch, invoice</t>
        </is>
      </c>
      <c r="B16" t="n">
        <v>0.5</v>
      </c>
      <c r="C16" s="4">
        <f>IF(B16="","",ROUND(B16*$B$21,2))</f>
        <v>10</v>
      </c>
    </row>
    <row r="17">
      <c r="A17" t="inlineStr">
        <is>
          <t>Extra design hours</t>
        </is>
      </c>
      <c r="B17" t="n">
        <v>0</v>
      </c>
      <c r="C17" s="4">
        <f>IF(B17="","",ROUND(B17*$B$21,2))</f>
        <v>0</v>
      </c>
    </row>
    <row r="18">
      <c r="C18" s="4" t="str">
        <f>IF(B18="","",ROUND(B18*$B$21,2))</f>
        <v/>
      </c>
    </row>
    <row r="19">
      <c r="A19" s="5" t="inlineStr">
        <is>
          <t>Labor</t>
        </is>
      </c>
      <c r="B19">
        <f>SUM(B13:B18)</f>
        <v>4</v>
      </c>
      <c r="C19" s="6">
        <f>SUM(C13:C18)</f>
        <v>80</v>
      </c>
    </row>
    <row r="21">
      <c r="A21" t="inlineStr">
        <is>
          <t>Your hourly rate</t>
        </is>
      </c>
      <c r="B21" s="7" t="n">
        <v>20</v>
      </c>
    </row>
    <row r="22">
      <c r="A22" t="inlineStr">
        <is>
          <t>Overhead for this cake</t>
        </is>
      </c>
      <c r="B22" s="7" t="n">
        <v>8</v>
      </c>
    </row>
    <row r="23">
      <c r="A23" t="inlineStr">
        <is>
          <t>Servings</t>
        </is>
      </c>
      <c r="B23" s="8" t="n">
        <v>20</v>
      </c>
    </row>
    <row r="24">
      <c r="A24" t="inlineStr">
        <is>
          <t>Margin you want</t>
        </is>
      </c>
      <c r="B24" s="9" t="n">
        <v>0.4</v>
      </c>
    </row>
    <row r="26">
      <c r="A26" s="5" t="inlineStr">
        <is>
          <t>Full cost</t>
        </is>
      </c>
      <c r="B26" s="6">
        <f>B10+C19+B22</f>
        <v>114</v>
      </c>
    </row>
    <row r="27">
      <c r="A27" t="inlineStr">
        <is>
          <t>Cost a serving</t>
        </is>
      </c>
      <c r="B27" s="4">
        <f>IF(N(B23)=0,"",ROUND(B26/B23,2))</f>
        <v>5.7</v>
      </c>
    </row>
    <row r="28">
      <c r="A28" t="inlineStr">
        <is>
          <t>Price for your margin</t>
        </is>
      </c>
      <c r="B28" s="4">
        <f>IF(N(B24)&gt;=1,"",ROUND(B26/(1-B24),2))</f>
        <v>190</v>
      </c>
    </row>
    <row r="29">
      <c r="A29" s="5" t="inlineStr">
        <is>
          <t>Rounded to the nearest $5</t>
        </is>
      </c>
      <c r="B29" s="6">
        <f>IF(B28="","",ROUND(B28/5,0)*5)</f>
        <v>190</v>
      </c>
    </row>
    <row r="30">
      <c r="A30" s="5" t="inlineStr">
        <is>
          <t>Price a serving</t>
        </is>
      </c>
      <c r="B30" s="6">
        <f>IF(OR(B29="",N(B23)=0),"",ROUND(B29/B23,2))</f>
        <v>9.5</v>
      </c>
    </row>
    <row r="31">
      <c r="A31" t="inlineStr">
        <is>
          <t>Margin at the rounded price</t>
        </is>
      </c>
      <c r="B31" s="10">
        <f>IF(N(B29)=0,"",(B29-B26)/B29)</f>
        <v>0.4</v>
      </c>
    </row>
    <row r="33">
      <c r="A33" s="11" t="inlineStr">
        <is>
          <t>Type your own materials, hours and numbers; the shaded cells are the settings. Add a design's extra hours in row 17 and its materials in the list.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>
      <c r="A1" t="inlineStr">
        <is>
          <t>Base size, inches</t>
        </is>
      </c>
      <c r="B1" s="12" t="n">
        <v>8</v>
      </c>
    </row>
    <row r="2">
      <c r="A2" t="inlineStr">
        <is>
          <t>Cake, buttercream and filling at the base size</t>
        </is>
      </c>
      <c r="B2" s="7" t="n">
        <v>19.8</v>
      </c>
    </row>
    <row r="3">
      <c r="A3" t="inlineStr">
        <is>
          <t>Hourly rate</t>
        </is>
      </c>
      <c r="B3" s="4">
        <f>Calculator!B21</f>
        <v>20</v>
      </c>
    </row>
    <row r="4">
      <c r="A4" t="inlineStr">
        <is>
          <t>Margin</t>
        </is>
      </c>
      <c r="B4" s="13">
        <f>Calculator!B24</f>
        <v>0.4</v>
      </c>
    </row>
    <row r="6">
      <c r="A6" s="14" t="inlineStr">
        <is>
          <t>Size, inches</t>
        </is>
      </c>
      <c r="B6" s="14" t="inlineStr">
        <is>
          <t>Servings</t>
        </is>
      </c>
      <c r="C6" s="14" t="inlineStr">
        <is>
          <t>Cake, buttercream, filling</t>
        </is>
      </c>
      <c r="D6" s="14" t="inlineStr">
        <is>
          <t>Board, box, dowels</t>
        </is>
      </c>
      <c r="E6" s="14" t="inlineStr">
        <is>
          <t>Decorations</t>
        </is>
      </c>
      <c r="F6" s="14" t="inlineStr">
        <is>
          <t>Materials</t>
        </is>
      </c>
      <c r="G6" s="14" t="inlineStr">
        <is>
          <t>Hours</t>
        </is>
      </c>
      <c r="H6" s="14" t="inlineStr">
        <is>
          <t>Overhead</t>
        </is>
      </c>
      <c r="I6" s="14" t="inlineStr">
        <is>
          <t>Full cost</t>
        </is>
      </c>
      <c r="J6" s="14" t="inlineStr">
        <is>
          <t>Cost a serving</t>
        </is>
      </c>
      <c r="K6" s="14" t="inlineStr">
        <is>
          <t>Price, to $5</t>
        </is>
      </c>
      <c r="L6" s="14" t="inlineStr">
        <is>
          <t>Price a serving</t>
        </is>
      </c>
    </row>
    <row r="7">
      <c r="A7" t="n">
        <v>6</v>
      </c>
      <c r="B7" t="n">
        <v>12</v>
      </c>
      <c r="C7" s="4">
        <f>IF(OR(A7="",N($B$1)=0),"",ROUND($B$2*A7*A7/($B$1*$B$1),2))</f>
        <v>11.14</v>
      </c>
      <c r="D7" s="4" t="n">
        <v>2.5</v>
      </c>
      <c r="E7" s="4" t="n">
        <v>3</v>
      </c>
      <c r="F7" s="4">
        <f>IF(C7="","",C7+N(D7)+N(E7))</f>
        <v>16.64</v>
      </c>
      <c r="G7" t="n">
        <v>3.25</v>
      </c>
      <c r="H7" s="4" t="n">
        <v>6</v>
      </c>
      <c r="I7" s="4">
        <f>IF(F7="","",F7+N(G7)*$B$3+N(H7))</f>
        <v>87.64</v>
      </c>
      <c r="J7" s="4">
        <f>IF(OR(I7="",N(B7)=0),"",ROUND(I7/B7,2))</f>
        <v>7.3</v>
      </c>
      <c r="K7" s="4">
        <f>IF(OR(I7="",N($B$4)&gt;=1),"",ROUND(I7/(1-$B$4)/5,0)*5)</f>
        <v>145</v>
      </c>
      <c r="L7" s="4">
        <f>IF(OR(K7="",N(B7)=0),"",ROUND(K7/B7,2))</f>
        <v>12.08</v>
      </c>
    </row>
    <row r="8">
      <c r="A8" t="n">
        <v>8</v>
      </c>
      <c r="B8" t="n">
        <v>20</v>
      </c>
      <c r="C8" s="4">
        <f>IF(OR(A8="",N($B$1)=0),"",ROUND($B$2*A8*A8/($B$1*$B$1),2))</f>
        <v>19.8</v>
      </c>
      <c r="D8" s="4" t="n">
        <v>3.2</v>
      </c>
      <c r="E8" s="4" t="n">
        <v>3</v>
      </c>
      <c r="F8" s="4">
        <f>IF(C8="","",C8+N(D8)+N(E8))</f>
        <v>26</v>
      </c>
      <c r="G8" t="n">
        <v>4</v>
      </c>
      <c r="H8" s="4" t="n">
        <v>8</v>
      </c>
      <c r="I8" s="4">
        <f>IF(F8="","",F8+N(G8)*$B$3+N(H8))</f>
        <v>114</v>
      </c>
      <c r="J8" s="4">
        <f>IF(OR(I8="",N(B8)=0),"",ROUND(I8/B8,2))</f>
        <v>5.7</v>
      </c>
      <c r="K8" s="4">
        <f>IF(OR(I8="",N($B$4)&gt;=1),"",ROUND(I8/(1-$B$4)/5,0)*5)</f>
        <v>190</v>
      </c>
      <c r="L8" s="4">
        <f>IF(OR(K8="",N(B8)=0),"",ROUND(K8/B8,2))</f>
        <v>9.5</v>
      </c>
    </row>
    <row r="9">
      <c r="A9" t="n">
        <v>10</v>
      </c>
      <c r="B9" t="n">
        <v>30</v>
      </c>
      <c r="C9" s="4">
        <f>IF(OR(A9="",N($B$1)=0),"",ROUND($B$2*A9*A9/($B$1*$B$1),2))</f>
        <v>30.94</v>
      </c>
      <c r="D9" s="4" t="n">
        <v>4</v>
      </c>
      <c r="E9" s="4" t="n">
        <v>3</v>
      </c>
      <c r="F9" s="4">
        <f>IF(C9="","",C9+N(D9)+N(E9))</f>
        <v>37.94</v>
      </c>
      <c r="G9" t="n">
        <v>5</v>
      </c>
      <c r="H9" s="4" t="n">
        <v>10</v>
      </c>
      <c r="I9" s="4">
        <f>IF(F9="","",F9+N(G9)*$B$3+N(H9))</f>
        <v>147.94</v>
      </c>
      <c r="J9" s="4">
        <f>IF(OR(I9="",N(B9)=0),"",ROUND(I9/B9,2))</f>
        <v>4.93</v>
      </c>
      <c r="K9" s="4">
        <f>IF(OR(I9="",N($B$4)&gt;=1),"",ROUND(I9/(1-$B$4)/5,0)*5)</f>
        <v>245</v>
      </c>
      <c r="L9" s="4">
        <f>IF(OR(K9="",N(B9)=0),"",ROUND(K9/B9,2))</f>
        <v>8.17</v>
      </c>
    </row>
    <row r="10">
      <c r="C10" s="4" t="str">
        <f>IF(OR(A10="",N($B$1)=0),"",ROUND($B$2*A10*A10/($B$1*$B$1),2))</f>
        <v/>
      </c>
      <c r="D10" s="4" t="n"/>
      <c r="E10" s="4" t="n"/>
      <c r="F10" s="4" t="str">
        <f>IF(C10="","",C10+N(D10)+N(E10))</f>
        <v/>
      </c>
      <c r="H10" s="4" t="n"/>
      <c r="I10" s="4" t="str">
        <f>IF(F10="","",F10+N(G10)*$B$3+N(H10))</f>
        <v/>
      </c>
      <c r="J10" s="4" t="str">
        <f>IF(OR(I10="",N(B10)=0),"",ROUND(I10/B10,2))</f>
        <v/>
      </c>
      <c r="K10" s="4" t="str">
        <f>IF(OR(I10="",N($B$4)&gt;=1),"",ROUND(I10/(1-$B$4)/5,0)*5)</f>
        <v/>
      </c>
      <c r="L10" s="4" t="str">
        <f>IF(OR(K10="",N(B10)=0),"",ROUND(K10/B10,2))</f>
        <v/>
      </c>
    </row>
    <row r="11">
      <c r="C11" s="4" t="str">
        <f>IF(OR(A11="",N($B$1)=0),"",ROUND($B$2*A11*A11/($B$1*$B$1),2))</f>
        <v/>
      </c>
      <c r="D11" s="4" t="n"/>
      <c r="E11" s="4" t="n"/>
      <c r="F11" s="4" t="str">
        <f>IF(C11="","",C11+N(D11)+N(E11))</f>
        <v/>
      </c>
      <c r="H11" s="4" t="n"/>
      <c r="I11" s="4" t="str">
        <f>IF(F11="","",F11+N(G11)*$B$3+N(H11))</f>
        <v/>
      </c>
      <c r="J11" s="4" t="str">
        <f>IF(OR(I11="",N(B11)=0),"",ROUND(I11/B11,2))</f>
        <v/>
      </c>
      <c r="K11" s="4" t="str">
        <f>IF(OR(I11="",N($B$4)&gt;=1),"",ROUND(I11/(1-$B$4)/5,0)*5)</f>
        <v/>
      </c>
      <c r="L11" s="4" t="str">
        <f>IF(OR(K11="",N(B11)=0),"",ROUND(K11/B11,2))</f>
        <v/>
      </c>
    </row>
    <row r="12">
      <c r="C12" s="4" t="str">
        <f>IF(OR(A12="",N($B$1)=0),"",ROUND($B$2*A12*A12/($B$1*$B$1),2))</f>
        <v/>
      </c>
      <c r="D12" s="4" t="n"/>
      <c r="E12" s="4" t="n"/>
      <c r="F12" s="4" t="str">
        <f>IF(C12="","",C12+N(D12)+N(E12))</f>
        <v/>
      </c>
      <c r="H12" s="4" t="n"/>
      <c r="I12" s="4" t="str">
        <f>IF(F12="","",F12+N(G12)*$B$3+N(H12))</f>
        <v/>
      </c>
      <c r="J12" s="4" t="str">
        <f>IF(OR(I12="",N(B12)=0),"",ROUND(I12/B12,2))</f>
        <v/>
      </c>
      <c r="K12" s="4" t="str">
        <f>IF(OR(I12="",N($B$4)&gt;=1),"",ROUND(I12/(1-$B$4)/5,0)*5)</f>
        <v/>
      </c>
      <c r="L12" s="4" t="str">
        <f>IF(OR(K12="",N(B12)=0),"",ROUND(K12/B12,2))</f>
        <v/>
      </c>
    </row>
    <row r="13">
      <c r="C13" s="4" t="str">
        <f>IF(OR(A13="",N($B$1)=0),"",ROUND($B$2*A13*A13/($B$1*$B$1),2))</f>
        <v/>
      </c>
      <c r="D13" s="4" t="n"/>
      <c r="E13" s="4" t="n"/>
      <c r="F13" s="4" t="str">
        <f>IF(C13="","",C13+N(D13)+N(E13))</f>
        <v/>
      </c>
      <c r="H13" s="4" t="n"/>
      <c r="I13" s="4" t="str">
        <f>IF(F13="","",F13+N(G13)*$B$3+N(H13))</f>
        <v/>
      </c>
      <c r="J13" s="4" t="str">
        <f>IF(OR(I13="",N(B13)=0),"",ROUND(I13/B13,2))</f>
        <v/>
      </c>
      <c r="K13" s="4" t="str">
        <f>IF(OR(I13="",N($B$4)&gt;=1),"",ROUND(I13/(1-$B$4)/5,0)*5)</f>
        <v/>
      </c>
      <c r="L13" s="4" t="str">
        <f>IF(OR(K13="",N(B13)=0),"",ROUND(K13/B13,2))</f>
        <v/>
      </c>
    </row>
    <row r="14">
      <c r="C14" s="4" t="str">
        <f>IF(OR(A14="",N($B$1)=0),"",ROUND($B$2*A14*A14/($B$1*$B$1),2))</f>
        <v/>
      </c>
      <c r="D14" s="4" t="n"/>
      <c r="E14" s="4" t="n"/>
      <c r="F14" s="4" t="str">
        <f>IF(C14="","",C14+N(D14)+N(E14))</f>
        <v/>
      </c>
      <c r="H14" s="4" t="n"/>
      <c r="I14" s="4" t="str">
        <f>IF(F14="","",F14+N(G14)*$B$3+N(H14))</f>
        <v/>
      </c>
      <c r="J14" s="4" t="str">
        <f>IF(OR(I14="",N(B14)=0),"",ROUND(I14/B14,2))</f>
        <v/>
      </c>
      <c r="K14" s="4" t="str">
        <f>IF(OR(I14="",N($B$4)&gt;=1),"",ROUND(I14/(1-$B$4)/5,0)*5)</f>
        <v/>
      </c>
      <c r="L14" s="4" t="str">
        <f>IF(OR(K14="",N(B14)=0),"",ROUND(K14/B14,2))</f>
        <v/>
      </c>
    </row>
    <row r="16">
      <c r="A16" s="11" t="inlineStr">
        <is>
          <t>The cake, buttercream and filling scale with the cake's area; type each size's own board, decorations, hours and overhead.</t>
        </is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