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Kraft stand-up pouch</t>
        </is>
      </c>
      <c r="B2" t="inlineStr">
        <is>
          <t>Kraft stand-up zip pouch, 2 oz</t>
        </is>
      </c>
      <c r="C2" t="n">
        <v>76</v>
      </c>
      <c r="D2" t="n">
        <v>200</v>
      </c>
      <c r="E2" s="2">
        <f>IF(OR(C2="",D2=""),"",C2/D2)</f>
        <v>0.38</v>
      </c>
      <c r="F2" t="n">
        <v>1</v>
      </c>
      <c r="G2" s="3" t="n">
        <v>0</v>
      </c>
      <c r="H2" s="2">
        <f>IF(E2="","",E2*F2*(1+G2))</f>
        <v>0.38</v>
      </c>
    </row>
    <row r="3">
      <c r="A3" t="inlineStr">
        <is>
          <t>Kraft stand-up pouch</t>
        </is>
      </c>
      <c r="B3" t="inlineStr">
        <is>
          <t>Label with the required lines</t>
        </is>
      </c>
      <c r="C3" t="n">
        <v>35</v>
      </c>
      <c r="D3" t="n">
        <v>500</v>
      </c>
      <c r="E3" s="2">
        <f>IF(OR(C3="",D3=""),"",C3/D3)</f>
        <v>0.07</v>
      </c>
      <c r="F3" t="n">
        <v>1</v>
      </c>
      <c r="G3" s="3" t="n">
        <v>0</v>
      </c>
      <c r="H3" s="2">
        <f>IF(E3="","",E3*F3*(1+G3))</f>
        <v>0.07</v>
      </c>
    </row>
    <row r="4" ht="30" customHeight="1">
      <c r="A4" s="4" t="inlineStr">
        <is>
          <t>Foil-lined pouch</t>
        </is>
      </c>
      <c r="B4" s="5" t="inlineStr">
        <is>
          <t>Foil-lined kraft zip pouch, 2 oz</t>
        </is>
      </c>
      <c r="C4" s="4" t="n">
        <v>96</v>
      </c>
      <c r="D4" s="4" t="n">
        <v>200</v>
      </c>
      <c r="E4" s="6">
        <f>IF(OR(C4="",D4=""),"",C4/D4)</f>
        <v>0.48</v>
      </c>
      <c r="F4" s="4" t="n">
        <v>1</v>
      </c>
      <c r="G4" s="7" t="n">
        <v>0</v>
      </c>
      <c r="H4" s="6">
        <f>IF(E4="","",E4*F4*(1+G4))</f>
        <v>0.48</v>
      </c>
    </row>
    <row r="5">
      <c r="A5" t="inlineStr">
        <is>
          <t>Foil-lined pouch</t>
        </is>
      </c>
      <c r="B5" t="inlineStr">
        <is>
          <t>Label with the required lines</t>
        </is>
      </c>
      <c r="C5" t="n">
        <v>35</v>
      </c>
      <c r="D5" t="n">
        <v>500</v>
      </c>
      <c r="E5" s="2">
        <f>IF(OR(C5="",D5=""),"",C5/D5)</f>
        <v>0.07</v>
      </c>
      <c r="F5" t="n">
        <v>1</v>
      </c>
      <c r="G5" s="3" t="n">
        <v>0</v>
      </c>
      <c r="H5" s="2">
        <f>IF(E5="","",E5*F5*(1+G5))</f>
        <v>0.07</v>
      </c>
    </row>
    <row r="6">
      <c r="A6" t="inlineStr">
        <is>
          <t>Tin</t>
        </is>
      </c>
      <c r="B6" t="inlineStr">
        <is>
          <t>Tea tin with inner lid, 2 oz</t>
        </is>
      </c>
      <c r="C6" t="n">
        <v>155</v>
      </c>
      <c r="D6" t="n">
        <v>100</v>
      </c>
      <c r="E6" s="2">
        <f>IF(OR(C6="",D6=""),"",C6/D6)</f>
        <v>1.55</v>
      </c>
      <c r="F6" t="n">
        <v>1</v>
      </c>
      <c r="G6" s="3" t="n">
        <v>0</v>
      </c>
      <c r="H6" s="2">
        <f>IF(E6="","",E6*F6*(1+G6))</f>
        <v>1.55</v>
      </c>
    </row>
    <row r="7">
      <c r="A7" t="inlineStr">
        <is>
          <t>Tin</t>
        </is>
      </c>
      <c r="B7" t="inlineStr">
        <is>
          <t>Wraparound tin label</t>
        </is>
      </c>
      <c r="C7" t="n">
        <v>85</v>
      </c>
      <c r="D7" t="n">
        <v>500</v>
      </c>
      <c r="E7" s="2">
        <f>IF(OR(C7="",D7=""),"",C7/D7)</f>
        <v>0.17</v>
      </c>
      <c r="F7" t="n">
        <v>1</v>
      </c>
      <c r="G7" s="3" t="n">
        <v>0</v>
      </c>
      <c r="H7" s="2">
        <f>IF(E7="","",E7*F7*(1+G7))</f>
        <v>0.17</v>
      </c>
    </row>
    <row r="8" ht="30" customHeight="1">
      <c r="A8" s="4" t="inlineStr">
        <is>
          <t>Glass jar</t>
        </is>
      </c>
      <c r="B8" s="5" t="inlineStr">
        <is>
          <t>Glass jar with lid, 2 oz of tea</t>
        </is>
      </c>
      <c r="C8" s="4" t="n">
        <v>115</v>
      </c>
      <c r="D8" s="4" t="n">
        <v>100</v>
      </c>
      <c r="E8" s="6">
        <f>IF(OR(C8="",D8=""),"",C8/D8)</f>
        <v>1.15</v>
      </c>
      <c r="F8" s="4" t="n">
        <v>1</v>
      </c>
      <c r="G8" s="7" t="n">
        <v>0</v>
      </c>
      <c r="H8" s="6">
        <f>IF(E8="","",E8*F8*(1+G8))</f>
        <v>1.15</v>
      </c>
    </row>
    <row r="9">
      <c r="A9" t="inlineStr">
        <is>
          <t>Glass jar</t>
        </is>
      </c>
      <c r="B9" t="inlineStr">
        <is>
          <t>Label with the required lines</t>
        </is>
      </c>
      <c r="C9" t="n">
        <v>60</v>
      </c>
      <c r="D9" t="n">
        <v>500</v>
      </c>
      <c r="E9" s="2">
        <f>IF(OR(C9="",D9=""),"",C9/D9)</f>
        <v>0.12</v>
      </c>
      <c r="F9" t="n">
        <v>1</v>
      </c>
      <c r="G9" s="3" t="n">
        <v>0</v>
      </c>
      <c r="H9" s="2">
        <f>IF(E9="","",E9*F9*(1+G9))</f>
        <v>0.12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5" t="inlineStr">
        <is>
          <t>Kraft stand-up pouch</t>
        </is>
      </c>
      <c r="B2" s="8">
        <f>SUMIF(Components!$A$2:$A$80,A2,Components!$H$2:$H$80)</f>
        <v>0.45</v>
      </c>
      <c r="C2" s="5" t="n">
        <v>150</v>
      </c>
      <c r="D2" s="9">
        <f>B2*C2</f>
        <v>67.5</v>
      </c>
      <c r="E2" s="5" t="inlineStr">
        <is>
          <t>The everyday pouch; a zip keeps it closed, but kraft alone lets aroma out over months.</t>
        </is>
      </c>
    </row>
    <row r="3" ht="30" customHeight="1">
      <c r="A3" s="5" t="inlineStr">
        <is>
          <t>Foil-lined pouch</t>
        </is>
      </c>
      <c r="B3" s="8">
        <f>SUMIF(Components!$A$2:$A$80,A3,Components!$H$2:$H$80)</f>
        <v>0.55</v>
      </c>
      <c r="C3" s="5" t="n">
        <v>150</v>
      </c>
      <c r="D3" s="9">
        <f>B3*C3</f>
        <v>82.5</v>
      </c>
      <c r="E3" s="5" t="inlineStr">
        <is>
          <t>A foil or metallized layer keeps out light, air and moisture; better for shop shelves.</t>
        </is>
      </c>
    </row>
    <row r="4" ht="30" customHeight="1">
      <c r="A4" s="5" t="inlineStr">
        <is>
          <t>Tin</t>
        </is>
      </c>
      <c r="B4" s="8">
        <f>SUMIF(Components!$A$2:$A$80,A4,Components!$H$2:$H$80)</f>
        <v>1.72</v>
      </c>
      <c r="C4" s="5" t="n">
        <v>150</v>
      </c>
      <c r="D4" s="9">
        <f>B4*C4</f>
        <v>258</v>
      </c>
      <c r="E4" s="5" t="inlineStr">
        <is>
          <t>Keeps tea dark and airtight, reused at home; the gift and the first purchase, with refill pouches after.</t>
        </is>
      </c>
    </row>
    <row r="5" ht="30" customHeight="1">
      <c r="A5" s="5" t="inlineStr">
        <is>
          <t>Glass jar</t>
        </is>
      </c>
      <c r="B5" s="8">
        <f>SUMIF(Components!$A$2:$A$80,A5,Components!$H$2:$H$80)</f>
        <v>1.27</v>
      </c>
      <c r="C5" s="5" t="n">
        <v>150</v>
      </c>
      <c r="D5" s="9">
        <f>B5*C5</f>
        <v>190.5</v>
      </c>
      <c r="E5" s="5" t="inlineStr">
        <is>
          <t>Shows the leaf; light gets in, so it suits sturdy herbal blends and quick sales more than green tea.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loose leaf tea for sale</t>
        </is>
      </c>
    </row>
    <row r="2" ht="15" customHeight="1">
      <c r="A2" s="5" t="inlineStr">
        <is>
          <t>From the article: https://www.tarostack.com/articles/how-to-package-loose-leaf-tea-for-sale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Oahu tea blender;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