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Vegetable stock</t>
        </is>
      </c>
      <c r="B2" s="3" t="n">
        <v>0.45</v>
      </c>
      <c r="C2" s="4" t="n">
        <v>0.6</v>
      </c>
      <c r="D2" s="5">
        <f>IF(B2="","",B2*$H$2)</f>
        <v>144</v>
      </c>
      <c r="E2" s="4">
        <f>IF(OR(D2="",C2=""),"",D2*C2)</f>
        <v>86.4</v>
      </c>
      <c r="G2" t="inlineStr">
        <is>
          <t>Raw mix to make, lb</t>
        </is>
      </c>
      <c r="H2" s="6" t="n">
        <v>320</v>
      </c>
    </row>
    <row r="3">
      <c r="A3" t="inlineStr">
        <is>
          <t>White beans, cooked</t>
        </is>
      </c>
      <c r="B3" s="3" t="n">
        <v>0.18</v>
      </c>
      <c r="C3" s="4" t="n">
        <v>1.2</v>
      </c>
      <c r="D3" s="5">
        <f>IF(B3="","",B3*$H$2)</f>
        <v>57.6</v>
      </c>
      <c r="E3" s="4">
        <f>IF(OR(D3="",C3=""),"",D3*C3)</f>
        <v>69.12</v>
      </c>
      <c r="G3" t="inlineStr">
        <is>
          <t>Kettle holds, lb</t>
        </is>
      </c>
      <c r="H3" s="6" t="n">
        <v>320</v>
      </c>
    </row>
    <row r="4">
      <c r="A4" t="inlineStr">
        <is>
          <t>Crushed tomatoes</t>
        </is>
      </c>
      <c r="B4" s="3" t="n">
        <v>0.1</v>
      </c>
      <c r="C4" s="4" t="n">
        <v>1.2</v>
      </c>
      <c r="D4" s="5">
        <f>IF(B4="","",B4*$H$2)</f>
        <v>32</v>
      </c>
      <c r="E4" s="4">
        <f>IF(OR(D4="",C4=""),"",D4*C4)</f>
        <v>38.4</v>
      </c>
      <c r="G4" t="inlineStr">
        <is>
          <t>Blast chiller holds, lb</t>
        </is>
      </c>
      <c r="H4" s="6" t="n">
        <v>160</v>
      </c>
    </row>
    <row r="5">
      <c r="A5" t="inlineStr">
        <is>
          <t>Kale</t>
        </is>
      </c>
      <c r="B5" s="3" t="n">
        <v>0.06</v>
      </c>
      <c r="C5" s="4" t="n">
        <v>2.5</v>
      </c>
      <c r="D5" s="5">
        <f>IF(B5="","",B5*$H$2)</f>
        <v>19.2</v>
      </c>
      <c r="E5" s="4">
        <f>IF(OR(D5="",C5=""),"",D5*C5)</f>
        <v>48</v>
      </c>
      <c r="G5" t="inlineStr">
        <is>
          <t>Cook loss</t>
        </is>
      </c>
      <c r="H5" s="7" t="n">
        <v>0.05</v>
      </c>
    </row>
    <row r="6">
      <c r="A6" t="inlineStr">
        <is>
          <t>Onion</t>
        </is>
      </c>
      <c r="B6" s="3" t="n">
        <v>0.06</v>
      </c>
      <c r="C6" s="4" t="n">
        <v>0.5</v>
      </c>
      <c r="D6" s="5">
        <f>IF(B6="","",B6*$H$2)</f>
        <v>19.2</v>
      </c>
      <c r="E6" s="4">
        <f>IF(OR(D6="",C6=""),"",D6*C6)</f>
        <v>9.6</v>
      </c>
      <c r="G6" t="inlineStr">
        <is>
          <t>Quart size, oz</t>
        </is>
      </c>
      <c r="H6" s="6" t="n">
        <v>32</v>
      </c>
    </row>
    <row r="7">
      <c r="A7" t="inlineStr">
        <is>
          <t>Carrots</t>
        </is>
      </c>
      <c r="B7" s="3" t="n">
        <v>0.05</v>
      </c>
      <c r="C7" s="4" t="n">
        <v>0.55</v>
      </c>
      <c r="D7" s="5">
        <f>IF(B7="","",B7*$H$2)</f>
        <v>16</v>
      </c>
      <c r="E7" s="4">
        <f>IF(OR(D7="",C7=""),"",D7*C7)</f>
        <v>8.8</v>
      </c>
      <c r="G7" t="inlineStr">
        <is>
          <t>Ounces in a lb</t>
        </is>
      </c>
      <c r="H7" s="8" t="n">
        <v>16</v>
      </c>
    </row>
    <row r="8">
      <c r="A8" t="inlineStr">
        <is>
          <t>Celery</t>
        </is>
      </c>
      <c r="B8" s="3" t="n">
        <v>0.04</v>
      </c>
      <c r="C8" s="4" t="n">
        <v>0.8</v>
      </c>
      <c r="D8" s="5">
        <f>IF(B8="","",B8*$H$2)</f>
        <v>12.8</v>
      </c>
      <c r="E8" s="4">
        <f>IF(OR(D8="",C8=""),"",D8*C8)</f>
        <v>10.24</v>
      </c>
      <c r="G8" t="inlineStr">
        <is>
          <t>Packaging a pack</t>
        </is>
      </c>
      <c r="H8" s="4" t="n">
        <v>0.36</v>
      </c>
    </row>
    <row r="9">
      <c r="A9" t="inlineStr">
        <is>
          <t>Olive oil</t>
        </is>
      </c>
      <c r="B9" s="3" t="n">
        <v>0.02</v>
      </c>
      <c r="C9" s="4" t="n">
        <v>6</v>
      </c>
      <c r="D9" s="5">
        <f>IF(B9="","",B9*$H$2)</f>
        <v>6.4</v>
      </c>
      <c r="E9" s="4">
        <f>IF(OR(D9="",C9=""),"",D9*C9)</f>
        <v>38.4</v>
      </c>
      <c r="G9" t="inlineStr">
        <is>
          <t>Hours for the run</t>
        </is>
      </c>
      <c r="H9" s="6" t="n">
        <v>8</v>
      </c>
    </row>
    <row r="10">
      <c r="A10" t="inlineStr">
        <is>
          <t>Small pasta</t>
        </is>
      </c>
      <c r="B10" s="3" t="n">
        <v>0.02</v>
      </c>
      <c r="C10" s="4" t="n">
        <v>1</v>
      </c>
      <c r="D10" s="5">
        <f>IF(B10="","",B10*$H$2)</f>
        <v>6.4</v>
      </c>
      <c r="E10" s="4">
        <f>IF(OR(D10="",C10=""),"",D10*C10)</f>
        <v>6.4</v>
      </c>
      <c r="G10" t="inlineStr">
        <is>
          <t>Wage an hour</t>
        </is>
      </c>
      <c r="H10" s="4" t="n">
        <v>20</v>
      </c>
    </row>
    <row r="11">
      <c r="A11" t="inlineStr">
        <is>
          <t>Garlic</t>
        </is>
      </c>
      <c r="B11" s="3" t="n">
        <v>0.01</v>
      </c>
      <c r="C11" s="4" t="n">
        <v>2.8</v>
      </c>
      <c r="D11" s="5">
        <f>IF(B11="","",B11*$H$2)</f>
        <v>3.2</v>
      </c>
      <c r="E11" s="4">
        <f>IF(OR(D11="",C11=""),"",D11*C11)</f>
        <v>8.96</v>
      </c>
    </row>
    <row r="12">
      <c r="A12" t="inlineStr">
        <is>
          <t>Salt</t>
        </is>
      </c>
      <c r="B12" s="3" t="n">
        <v>0.008</v>
      </c>
      <c r="C12" s="4" t="n">
        <v>0.4</v>
      </c>
      <c r="D12" s="5">
        <f>IF(B12="","",B12*$H$2)</f>
        <v>2.56</v>
      </c>
      <c r="E12" s="4">
        <f>IF(OR(D12="",C12=""),"",D12*C12)</f>
        <v>1.024</v>
      </c>
      <c r="G12" s="9" t="inlineStr">
        <is>
          <t>What it takes</t>
        </is>
      </c>
    </row>
    <row r="13">
      <c r="A13" t="inlineStr">
        <is>
          <t>Dried herbs</t>
        </is>
      </c>
      <c r="B13" s="3" t="n">
        <v>0.002</v>
      </c>
      <c r="C13" s="4" t="n">
        <v>12</v>
      </c>
      <c r="D13" s="5">
        <f>IF(B13="","",B13*$H$2)</f>
        <v>0.64</v>
      </c>
      <c r="E13" s="4">
        <f>IF(OR(D13="",C13=""),"",D13*C13)</f>
        <v>7.68</v>
      </c>
      <c r="G13" t="inlineStr">
        <is>
          <t>Kettle cooks</t>
        </is>
      </c>
      <c r="H13" s="8">
        <f>ROUNDUP(H2/H3,0)</f>
        <v>1</v>
      </c>
    </row>
    <row r="14">
      <c r="B14" s="3" t="n"/>
      <c r="C14" s="4" t="n"/>
      <c r="D14" s="5" t="str">
        <f>IF(B14="","",B14*$H$2)</f>
        <v/>
      </c>
      <c r="E14" s="4" t="str">
        <f>IF(OR(D14="",C14=""),"",D14*C14)</f>
        <v/>
      </c>
      <c r="G14" t="inlineStr">
        <is>
          <t>Chiller loads</t>
        </is>
      </c>
      <c r="H14" s="8">
        <f>ROUNDUP(H2/H4,0)</f>
        <v>2</v>
      </c>
    </row>
    <row r="15">
      <c r="B15" s="3" t="n"/>
      <c r="C15" s="4" t="n"/>
      <c r="D15" s="5" t="str">
        <f>IF(B15="","",B15*$H$2)</f>
        <v/>
      </c>
      <c r="E15" s="4" t="str">
        <f>IF(OR(D15="",C15=""),"",D15*C15)</f>
        <v/>
      </c>
      <c r="G15" t="inlineStr">
        <is>
          <t>Comes out, lb</t>
        </is>
      </c>
      <c r="H15" s="6">
        <f>H2*(1-H5)</f>
        <v>304</v>
      </c>
    </row>
    <row r="16">
      <c r="B16" s="3" t="n"/>
      <c r="C16" s="4" t="n"/>
      <c r="D16" s="5" t="str">
        <f>IF(B16="","",B16*$H$2)</f>
        <v/>
      </c>
      <c r="E16" s="4" t="str">
        <f>IF(OR(D16="",C16=""),"",D16*C16)</f>
        <v/>
      </c>
      <c r="G16" t="inlineStr">
        <is>
          <t>Packs</t>
        </is>
      </c>
      <c r="H16" s="8">
        <f>ROUNDDOWN((H2*(1-H5)*H7/H6),0)</f>
        <v>152</v>
      </c>
    </row>
    <row r="17">
      <c r="B17" s="3" t="n"/>
      <c r="C17" s="4" t="n"/>
      <c r="D17" s="5" t="str">
        <f>IF(B17="","",B17*$H$2)</f>
        <v/>
      </c>
      <c r="E17" s="4" t="str">
        <f>IF(OR(D17="",C17=""),"",D17*C17)</f>
        <v/>
      </c>
      <c r="G17" t="inlineStr">
        <is>
          <t>Ingredients for the run</t>
        </is>
      </c>
      <c r="H17" s="4">
        <f>E32</f>
        <v>333.024</v>
      </c>
    </row>
    <row r="18">
      <c r="B18" s="3" t="n"/>
      <c r="C18" s="4" t="n"/>
      <c r="D18" s="5" t="str">
        <f>IF(B18="","",B18*$H$2)</f>
        <v/>
      </c>
      <c r="E18" s="4" t="str">
        <f>IF(OR(D18="",C18=""),"",D18*C18)</f>
        <v/>
      </c>
      <c r="G18" t="inlineStr">
        <is>
          <t>Ingredients a pack</t>
        </is>
      </c>
      <c r="H18" s="4">
        <f>E32/(H2*(1-H5)*H7/H6)</f>
        <v>2.19094736842105</v>
      </c>
    </row>
    <row r="19">
      <c r="B19" s="3" t="n"/>
      <c r="C19" s="4" t="n"/>
      <c r="D19" s="5" t="str">
        <f>IF(B19="","",B19*$H$2)</f>
        <v/>
      </c>
      <c r="E19" s="4" t="str">
        <f>IF(OR(D19="",C19=""),"",D19*C19)</f>
        <v/>
      </c>
      <c r="G19" t="inlineStr">
        <is>
          <t>Packaging a pack</t>
        </is>
      </c>
      <c r="H19" s="4">
        <f>H8</f>
        <v>0.36</v>
      </c>
    </row>
    <row r="20">
      <c r="B20" s="3" t="n"/>
      <c r="C20" s="4" t="n"/>
      <c r="D20" s="5" t="str">
        <f>IF(B20="","",B20*$H$2)</f>
        <v/>
      </c>
      <c r="E20" s="4" t="str">
        <f>IF(OR(D20="",C20=""),"",D20*C20)</f>
        <v/>
      </c>
      <c r="G20" t="inlineStr">
        <is>
          <t>Labor a pack</t>
        </is>
      </c>
      <c r="H20" s="4">
        <f>H9*H10/(H2*(1-H5)*H7/H6)</f>
        <v>1.05263157894737</v>
      </c>
    </row>
    <row r="21">
      <c r="B21" s="3" t="n"/>
      <c r="C21" s="4" t="n"/>
      <c r="D21" s="5" t="str">
        <f>IF(B21="","",B21*$H$2)</f>
        <v/>
      </c>
      <c r="E21" s="4" t="str">
        <f>IF(OR(D21="",C21=""),"",D21*C21)</f>
        <v/>
      </c>
      <c r="G21" s="9" t="inlineStr">
        <is>
          <t>Cost a pack</t>
        </is>
      </c>
      <c r="H21" s="10">
        <f>E32/(H2*(1-H5)*H7/H6)+H8+H9*H10/(H2*(1-H5)*H7/H6)</f>
        <v>3.60357894736842</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320</v>
      </c>
      <c r="E32" s="10">
        <f>SUM(E2:E31)</f>
        <v>333.024</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0.0497727272727272</v>
      </c>
    </row>
    <row r="2">
      <c r="A2" t="inlineStr">
        <is>
          <t>Run of Oct 5</t>
        </is>
      </c>
      <c r="B2" t="n">
        <v>320</v>
      </c>
      <c r="C2" t="n">
        <v>304.6</v>
      </c>
      <c r="D2" s="3">
        <f>IF(OR(B2="",C2=""),"",1-C2/B2)</f>
        <v>0.048125</v>
      </c>
    </row>
    <row r="3">
      <c r="A3" t="inlineStr">
        <is>
          <t>Run of Oct 8</t>
        </is>
      </c>
      <c r="B3" t="n">
        <v>320</v>
      </c>
      <c r="C3" t="n">
        <v>303.2</v>
      </c>
      <c r="D3" s="3">
        <f>IF(OR(B3="",C3=""),"",1-C3/B3)</f>
        <v>0.0525</v>
      </c>
    </row>
    <row r="4">
      <c r="A4" t="inlineStr">
        <is>
          <t>Run of Oct 12</t>
        </is>
      </c>
      <c r="B4" t="n">
        <v>240</v>
      </c>
      <c r="C4" t="n">
        <v>228.4</v>
      </c>
      <c r="D4" s="3">
        <f>IF(OR(B4="",C4=""),"",1-C4/B4)</f>
        <v>0.0483333333333333</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Soup in Bulk</t>
        </is>
      </c>
    </row>
    <row r="2" ht="15" customHeight="1">
      <c r="A2" s="15" t="inlineStr">
        <is>
          <t>From the article: https://www.tarostack.com/articles/how-to-make-soup-in-bulk</t>
        </is>
      </c>
    </row>
    <row r="3" ht="15" customHeight="1">
      <c r="A3" s="15" t="inlineStr"/>
    </row>
    <row r="4" ht="15" customHeight="1">
      <c r="A4" s="15" t="inlineStr">
        <is>
          <t>The example is the article's made-up Vermont soup maker's 40-gallon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