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0" fontId="0" fillId="0" borderId="0" applyAlignment="1" pivotButton="0" quotePrefix="0" xfId="0">
      <alignment vertical="top"/>
    </xf>
    <xf numFmtId="164" fontId="0" fillId="0" borderId="0" applyAlignment="1" pivotButton="0" quotePrefix="0" xfId="0">
      <alignment vertical="top"/>
    </xf>
    <xf numFmtId="165" fontId="0" fillId="0" borderId="0" applyAlignment="1" pivotButton="0" quotePrefix="0" xfId="0">
      <alignment vertical="top"/>
    </xf>
    <xf numFmtId="2" fontId="0" fillId="0" borderId="0" applyAlignment="1" pivotButton="0" quotePrefix="0" xfId="0">
      <alignment vertical="top"/>
    </xf>
    <xf numFmtId="0" fontId="0" fillId="0" borderId="0" applyAlignment="1" pivotButton="0" quotePrefix="0" xfId="0">
      <alignment vertical="top" wrapText="1"/>
    </xf>
    <xf numFmtId="166" fontId="0" fillId="0" borderId="0" applyAlignment="1" pivotButton="0" quotePrefix="0" xfId="0">
      <alignment vertical="top"/>
    </xf>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Powdered sugar, shells and filling</t>
        </is>
      </c>
      <c r="B2" s="3" t="n">
        <v>0.29</v>
      </c>
      <c r="C2" s="4" t="n">
        <v>0.9</v>
      </c>
      <c r="D2" s="5">
        <f>IF(B2="","",B2*$H$2)</f>
        <v>11.6</v>
      </c>
      <c r="E2" s="4">
        <f>IF(OR(D2="",C2=""),"",D2*C2)</f>
        <v>10.44</v>
      </c>
      <c r="G2" t="inlineStr">
        <is>
          <t>Raw mix to make, lb</t>
        </is>
      </c>
      <c r="H2" s="6" t="n">
        <v>40</v>
      </c>
    </row>
    <row r="3">
      <c r="A3" t="inlineStr">
        <is>
          <t>Almond flour</t>
        </is>
      </c>
      <c r="B3" s="3" t="n">
        <v>0.22</v>
      </c>
      <c r="C3" s="4" t="n">
        <v>4.5</v>
      </c>
      <c r="D3" s="5">
        <f>IF(B3="","",B3*$H$2)</f>
        <v>8.8</v>
      </c>
      <c r="E3" s="4">
        <f>IF(OR(D3="",C3=""),"",D3*C3)</f>
        <v>39.6</v>
      </c>
      <c r="G3" t="inlineStr">
        <is>
          <t>Mixer holds, lb of batter</t>
        </is>
      </c>
      <c r="H3" s="6" t="n">
        <v>10</v>
      </c>
    </row>
    <row r="4" ht="30" customHeight="1">
      <c r="A4" s="7" t="inlineStr">
        <is>
          <t>Granulated sugar</t>
        </is>
      </c>
      <c r="B4" s="8" t="n">
        <v>0.18</v>
      </c>
      <c r="C4" s="9" t="n">
        <v>0.6</v>
      </c>
      <c r="D4" s="10">
        <f>IF(B4="","",B4*$H$2)</f>
        <v>7.2</v>
      </c>
      <c r="E4" s="9">
        <f>IF(OR(D4="",C4=""),"",D4*C4)</f>
        <v>4.32</v>
      </c>
      <c r="G4" s="11" t="inlineStr">
        <is>
          <t>A sheet pan holds, lb of batter</t>
        </is>
      </c>
      <c r="H4" s="12" t="n">
        <v>0.75</v>
      </c>
    </row>
    <row r="5">
      <c r="A5" t="inlineStr">
        <is>
          <t>Egg whites</t>
        </is>
      </c>
      <c r="B5" s="3" t="n">
        <v>0.16</v>
      </c>
      <c r="C5" s="4" t="n">
        <v>2.5</v>
      </c>
      <c r="D5" s="5">
        <f>IF(B5="","",B5*$H$2)</f>
        <v>6.4</v>
      </c>
      <c r="E5" s="4">
        <f>IF(OR(D5="",C5=""),"",D5*C5)</f>
        <v>16</v>
      </c>
      <c r="G5" t="inlineStr">
        <is>
          <t>An oven load, lb of batter</t>
        </is>
      </c>
      <c r="H5" s="6" t="n">
        <v>6</v>
      </c>
    </row>
    <row r="6">
      <c r="A6" t="inlineStr">
        <is>
          <t>Butter, filling</t>
        </is>
      </c>
      <c r="B6" s="3" t="n">
        <v>0.093</v>
      </c>
      <c r="C6" s="4" t="n">
        <v>3.2</v>
      </c>
      <c r="D6" s="5">
        <f>IF(B6="","",B6*$H$2)</f>
        <v>3.72</v>
      </c>
      <c r="E6" s="4">
        <f>IF(OR(D6="",C6=""),"",D6*C6)</f>
        <v>11.904</v>
      </c>
      <c r="G6" t="inlineStr">
        <is>
          <t>Bake loss and failed shells</t>
        </is>
      </c>
      <c r="H6" s="13" t="n">
        <v>0.28</v>
      </c>
    </row>
    <row r="7">
      <c r="A7" t="inlineStr">
        <is>
          <t>Water, for the syrup</t>
        </is>
      </c>
      <c r="B7" s="3" t="n">
        <v>0.05</v>
      </c>
      <c r="C7" s="4" t="n">
        <v>0</v>
      </c>
      <c r="D7" s="5">
        <f>IF(B7="","",B7*$H$2)</f>
        <v>2</v>
      </c>
      <c r="E7" s="4">
        <f>IF(OR(D7="",C7=""),"",D7*C7)</f>
        <v>0</v>
      </c>
      <c r="G7" t="inlineStr">
        <is>
          <t>Box of six size, oz</t>
        </is>
      </c>
      <c r="H7" s="6" t="n">
        <v>3</v>
      </c>
    </row>
    <row r="8">
      <c r="A8" t="inlineStr">
        <is>
          <t>Vanilla extract</t>
        </is>
      </c>
      <c r="B8" s="3" t="n">
        <v>0.005</v>
      </c>
      <c r="C8" s="4" t="n">
        <v>25</v>
      </c>
      <c r="D8" s="5">
        <f>IF(B8="","",B8*$H$2)</f>
        <v>0.2</v>
      </c>
      <c r="E8" s="4">
        <f>IF(OR(D8="",C8=""),"",D8*C8)</f>
        <v>5</v>
      </c>
      <c r="G8" t="inlineStr">
        <is>
          <t>Ounces in a lb</t>
        </is>
      </c>
      <c r="H8" s="14" t="n">
        <v>16</v>
      </c>
    </row>
    <row r="9">
      <c r="A9" t="inlineStr">
        <is>
          <t>Salt</t>
        </is>
      </c>
      <c r="B9" s="3" t="n">
        <v>0.001</v>
      </c>
      <c r="C9" s="4" t="n">
        <v>0.4</v>
      </c>
      <c r="D9" s="5">
        <f>IF(B9="","",B9*$H$2)</f>
        <v>0.04</v>
      </c>
      <c r="E9" s="4">
        <f>IF(OR(D9="",C9=""),"",D9*C9)</f>
        <v>0.016</v>
      </c>
      <c r="G9" t="inlineStr">
        <is>
          <t>Packaging a pack</t>
        </is>
      </c>
      <c r="H9" s="4" t="n">
        <v>0.7</v>
      </c>
    </row>
    <row r="10">
      <c r="A10" t="inlineStr">
        <is>
          <t>Gel color</t>
        </is>
      </c>
      <c r="B10" s="3" t="n">
        <v>0.001</v>
      </c>
      <c r="C10" s="4" t="n">
        <v>30</v>
      </c>
      <c r="D10" s="5">
        <f>IF(B10="","",B10*$H$2)</f>
        <v>0.04</v>
      </c>
      <c r="E10" s="4">
        <f>IF(OR(D10="",C10=""),"",D10*C10)</f>
        <v>1.2</v>
      </c>
      <c r="G10" t="inlineStr">
        <is>
          <t>Hours for the run</t>
        </is>
      </c>
      <c r="H10" s="6" t="n">
        <v>12</v>
      </c>
    </row>
    <row r="11">
      <c r="B11" s="3" t="n"/>
      <c r="C11" s="4" t="n"/>
      <c r="D11" s="5" t="str">
        <f>IF(B11="","",B11*$H$2)</f>
        <v/>
      </c>
      <c r="E11" s="4" t="str">
        <f>IF(OR(D11="",C11=""),"",D11*C11)</f>
        <v/>
      </c>
      <c r="G11" t="inlineStr">
        <is>
          <t>Wage an hour</t>
        </is>
      </c>
      <c r="H11" s="4" t="n">
        <v>20</v>
      </c>
    </row>
    <row r="12">
      <c r="B12" s="3" t="n"/>
      <c r="C12" s="4" t="n"/>
      <c r="D12" s="5" t="str">
        <f>IF(B12="","",B12*$H$2)</f>
        <v/>
      </c>
      <c r="E12" s="4" t="str">
        <f>IF(OR(D12="",C12=""),"",D12*C12)</f>
        <v/>
      </c>
    </row>
    <row r="13">
      <c r="B13" s="3" t="n"/>
      <c r="C13" s="4" t="n"/>
      <c r="D13" s="5" t="str">
        <f>IF(B13="","",B13*$H$2)</f>
        <v/>
      </c>
      <c r="E13" s="4" t="str">
        <f>IF(OR(D13="",C13=""),"",D13*C13)</f>
        <v/>
      </c>
      <c r="G13" s="15" t="inlineStr">
        <is>
          <t>What it takes</t>
        </is>
      </c>
    </row>
    <row r="14">
      <c r="B14" s="3" t="n"/>
      <c r="C14" s="4" t="n"/>
      <c r="D14" s="5" t="str">
        <f>IF(B14="","",B14*$H$2)</f>
        <v/>
      </c>
      <c r="E14" s="4" t="str">
        <f>IF(OR(D14="",C14=""),"",D14*C14)</f>
        <v/>
      </c>
      <c r="G14" t="inlineStr">
        <is>
          <t>Mixes</t>
        </is>
      </c>
      <c r="H14" s="14">
        <f>ROUNDUP(H2/H3,0)</f>
        <v>4</v>
      </c>
    </row>
    <row r="15">
      <c r="B15" s="3" t="n"/>
      <c r="C15" s="4" t="n"/>
      <c r="D15" s="5" t="str">
        <f>IF(B15="","",B15*$H$2)</f>
        <v/>
      </c>
      <c r="E15" s="4" t="str">
        <f>IF(OR(D15="",C15=""),"",D15*C15)</f>
        <v/>
      </c>
      <c r="G15" t="inlineStr">
        <is>
          <t>Sheet pans</t>
        </is>
      </c>
      <c r="H15" s="14">
        <f>ROUNDUP(H2/H4,0)</f>
        <v>54</v>
      </c>
    </row>
    <row r="16">
      <c r="B16" s="3" t="n"/>
      <c r="C16" s="4" t="n"/>
      <c r="D16" s="5" t="str">
        <f>IF(B16="","",B16*$H$2)</f>
        <v/>
      </c>
      <c r="E16" s="4" t="str">
        <f>IF(OR(D16="",C16=""),"",D16*C16)</f>
        <v/>
      </c>
      <c r="G16" t="inlineStr">
        <is>
          <t>Oven loads</t>
        </is>
      </c>
      <c r="H16" s="14">
        <f>ROUNDUP(H2/H5,0)</f>
        <v>7</v>
      </c>
    </row>
    <row r="17">
      <c r="B17" s="3" t="n"/>
      <c r="C17" s="4" t="n"/>
      <c r="D17" s="5" t="str">
        <f>IF(B17="","",B17*$H$2)</f>
        <v/>
      </c>
      <c r="E17" s="4" t="str">
        <f>IF(OR(D17="",C17=""),"",D17*C17)</f>
        <v/>
      </c>
      <c r="G17" t="inlineStr">
        <is>
          <t>Comes out, lb</t>
        </is>
      </c>
      <c r="H17" s="6">
        <f>H2*(1-H6)</f>
        <v>28.8</v>
      </c>
    </row>
    <row r="18">
      <c r="B18" s="3" t="n"/>
      <c r="C18" s="4" t="n"/>
      <c r="D18" s="5" t="str">
        <f>IF(B18="","",B18*$H$2)</f>
        <v/>
      </c>
      <c r="E18" s="4" t="str">
        <f>IF(OR(D18="",C18=""),"",D18*C18)</f>
        <v/>
      </c>
      <c r="G18" t="inlineStr">
        <is>
          <t>Packs</t>
        </is>
      </c>
      <c r="H18" s="14">
        <f>ROUNDDOWN((H2*(1-H6)*H8/H7),0)</f>
        <v>153</v>
      </c>
    </row>
    <row r="19">
      <c r="B19" s="3" t="n"/>
      <c r="C19" s="4" t="n"/>
      <c r="D19" s="5" t="str">
        <f>IF(B19="","",B19*$H$2)</f>
        <v/>
      </c>
      <c r="E19" s="4" t="str">
        <f>IF(OR(D19="",C19=""),"",D19*C19)</f>
        <v/>
      </c>
      <c r="G19" t="inlineStr">
        <is>
          <t>Ingredients for the run</t>
        </is>
      </c>
      <c r="H19" s="4">
        <f>E32</f>
        <v>88.48</v>
      </c>
    </row>
    <row r="20">
      <c r="B20" s="3" t="n"/>
      <c r="C20" s="4" t="n"/>
      <c r="D20" s="5" t="str">
        <f>IF(B20="","",B20*$H$2)</f>
        <v/>
      </c>
      <c r="E20" s="4" t="str">
        <f>IF(OR(D20="",C20=""),"",D20*C20)</f>
        <v/>
      </c>
      <c r="G20" t="inlineStr">
        <is>
          <t>Ingredients a pack</t>
        </is>
      </c>
      <c r="H20" s="4">
        <f>E32/(H2*(1-H6)*H8/H7)</f>
        <v>0.576041666666667</v>
      </c>
    </row>
    <row r="21">
      <c r="B21" s="3" t="n"/>
      <c r="C21" s="4" t="n"/>
      <c r="D21" s="5" t="str">
        <f>IF(B21="","",B21*$H$2)</f>
        <v/>
      </c>
      <c r="E21" s="4" t="str">
        <f>IF(OR(D21="",C21=""),"",D21*C21)</f>
        <v/>
      </c>
      <c r="G21" t="inlineStr">
        <is>
          <t>Packaging a pack</t>
        </is>
      </c>
      <c r="H21" s="4">
        <f>H9</f>
        <v>0.7</v>
      </c>
    </row>
    <row r="22">
      <c r="B22" s="3" t="n"/>
      <c r="C22" s="4" t="n"/>
      <c r="D22" s="5" t="str">
        <f>IF(B22="","",B22*$H$2)</f>
        <v/>
      </c>
      <c r="E22" s="4" t="str">
        <f>IF(OR(D22="",C22=""),"",D22*C22)</f>
        <v/>
      </c>
      <c r="G22" t="inlineStr">
        <is>
          <t>Labor a pack</t>
        </is>
      </c>
      <c r="H22" s="4">
        <f>H10*H11/(H2*(1-H6)*H8/H7)</f>
        <v>1.5625</v>
      </c>
    </row>
    <row r="23">
      <c r="B23" s="3" t="n"/>
      <c r="C23" s="4" t="n"/>
      <c r="D23" s="5" t="str">
        <f>IF(B23="","",B23*$H$2)</f>
        <v/>
      </c>
      <c r="E23" s="4" t="str">
        <f>IF(OR(D23="",C23=""),"",D23*C23)</f>
        <v/>
      </c>
      <c r="G23" s="15" t="inlineStr">
        <is>
          <t>Cost a pack</t>
        </is>
      </c>
      <c r="H23" s="16">
        <f>E32/(H2*(1-H6)*H8/H7)+H9+H10*H11/(H2*(1-H6)*H8/H7)</f>
        <v>2.83854166666667</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15" t="inlineStr">
        <is>
          <t>The whole mix</t>
        </is>
      </c>
      <c r="B32" s="17">
        <f>SUM(B2:B31)</f>
        <v>1</v>
      </c>
      <c r="D32" s="18">
        <f>SUM(D2:D31)</f>
        <v>40</v>
      </c>
      <c r="E32" s="16">
        <f>SUM(E2:E31)</f>
        <v>88.48</v>
      </c>
    </row>
    <row r="33"/>
    <row r="34">
      <c r="A34" s="19"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15" t="inlineStr">
        <is>
          <t>Average loss</t>
        </is>
      </c>
      <c r="G1" s="3">
        <f>IF(SUM(B2:B100)=0,"",1-SUM(C2:C100)/SUM(B2:B100))</f>
        <v>0.279090909090909</v>
      </c>
    </row>
    <row r="2">
      <c r="A2" t="inlineStr">
        <is>
          <t>Run of Oct 7</t>
        </is>
      </c>
      <c r="B2" t="n">
        <v>40</v>
      </c>
      <c r="C2" t="n">
        <v>28.6</v>
      </c>
      <c r="D2" s="3">
        <f>IF(OR(B2="",C2=""),"",1-C2/B2)</f>
        <v>0.285</v>
      </c>
    </row>
    <row r="3">
      <c r="A3" t="inlineStr">
        <is>
          <t>Run of Oct 9</t>
        </is>
      </c>
      <c r="B3" t="n">
        <v>40</v>
      </c>
      <c r="C3" t="n">
        <v>29.4</v>
      </c>
      <c r="D3" s="3">
        <f>IF(OR(B3="",C3=""),"",1-C3/B3)</f>
        <v>0.265</v>
      </c>
    </row>
    <row r="4">
      <c r="A4" t="inlineStr">
        <is>
          <t>Run of Oct 14</t>
        </is>
      </c>
      <c r="B4" t="n">
        <v>30</v>
      </c>
      <c r="C4" t="n">
        <v>21.3</v>
      </c>
      <c r="D4" s="3">
        <f>IF(OR(B4="",C4=""),"",1-C4/B4)</f>
        <v>0.29</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20" t="inlineStr">
        <is>
          <t>How to Make Macarons in Bulk</t>
        </is>
      </c>
    </row>
    <row r="2" ht="15" customHeight="1">
      <c r="A2" s="11" t="inlineStr">
        <is>
          <t>From the article: https://www.tarostack.com/articles/how-to-make-macarons-in-bulk</t>
        </is>
      </c>
    </row>
    <row r="3" ht="15" customHeight="1">
      <c r="A3" s="11" t="inlineStr"/>
    </row>
    <row r="4" ht="30" customHeight="1">
      <c r="A4" s="11" t="inlineStr">
        <is>
          <t>The example is the article's made-up Kansas City macaron bakery's 40 lb run; prices are examples.</t>
        </is>
      </c>
    </row>
    <row r="5" ht="60" customHeight="1">
      <c r="A5" s="11"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1" t="inlineStr">
        <is>
          <t>Weigh the loss: what went in and what came out, for a few batches; the average is your loss.</t>
        </is>
      </c>
    </row>
    <row r="7" ht="15" customHeight="1">
      <c r="A7" s="11" t="inlineStr"/>
    </row>
    <row r="8" ht="15" customHeight="1">
      <c r="A8" s="11" t="inlineStr">
        <is>
          <t>Works in Excel (2010 and later), Google Sheets, LibreOffice and Numbers. No macros.</t>
        </is>
      </c>
    </row>
    <row r="9" ht="30" customHeight="1">
      <c r="A9"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