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 fontId="0" fillId="0" borderId="0" pivotButton="0" quotePrefix="0" xfId="0"/>
    <xf numFmtId="9"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2" customWidth="1" min="5" max="5"/>
    <col width="13" customWidth="1" min="6" max="6"/>
    <col width="26" customWidth="1" min="8" max="8"/>
    <col width="11" customWidth="1" min="9" max="9"/>
  </cols>
  <sheetData>
    <row r="1" ht="30" customHeight="1">
      <c r="A1" s="1" t="inlineStr">
        <is>
          <t>Ingredient</t>
        </is>
      </c>
      <c r="B1" s="1" t="inlineStr">
        <is>
          <t>% of the mix</t>
        </is>
      </c>
      <c r="C1" s="1" t="inlineStr">
        <is>
          <t>Cost a lb</t>
        </is>
      </c>
      <c r="D1" s="1" t="inlineStr">
        <is>
          <t>One mix, lb</t>
        </is>
      </c>
      <c r="E1" s="1" t="inlineStr">
        <is>
          <t>The run, lb</t>
        </is>
      </c>
      <c r="F1" s="1" t="inlineStr">
        <is>
          <t>Cost for the run</t>
        </is>
      </c>
      <c r="H1" s="2" t="inlineStr">
        <is>
          <t>Your run</t>
        </is>
      </c>
    </row>
    <row r="2">
      <c r="A2" t="inlineStr">
        <is>
          <t>Rolled oats</t>
        </is>
      </c>
      <c r="B2" s="3" t="n">
        <v>0.44</v>
      </c>
      <c r="C2" s="4" t="n">
        <v>0.75</v>
      </c>
      <c r="D2" s="5">
        <f>IF(B2="","",B2*$I$3)</f>
        <v>13.2</v>
      </c>
      <c r="E2" s="6">
        <f>IF(B2="","",B2*$I$2)</f>
        <v>52.8</v>
      </c>
      <c r="F2" s="4">
        <f>IF(OR(E2="",C2=""),"",E2*C2)</f>
        <v>39.6</v>
      </c>
      <c r="H2" t="inlineStr">
        <is>
          <t>Raw mix to make, lb</t>
        </is>
      </c>
      <c r="I2" t="n">
        <v>120</v>
      </c>
    </row>
    <row r="3">
      <c r="A3" t="inlineStr">
        <is>
          <t>Almonds, chopped</t>
        </is>
      </c>
      <c r="B3" s="3" t="n">
        <v>0.12</v>
      </c>
      <c r="C3" s="4" t="n">
        <v>5.5</v>
      </c>
      <c r="D3" s="5">
        <f>IF(B3="","",B3*$I$3)</f>
        <v>3.6</v>
      </c>
      <c r="E3" s="6">
        <f>IF(B3="","",B3*$I$2)</f>
        <v>14.4</v>
      </c>
      <c r="F3" s="4">
        <f>IF(OR(E3="",C3=""),"",E3*C3)</f>
        <v>79.2</v>
      </c>
      <c r="H3" t="inlineStr">
        <is>
          <t>Mixer holds, lb</t>
        </is>
      </c>
      <c r="I3" s="7" t="n">
        <v>30</v>
      </c>
    </row>
    <row r="4">
      <c r="A4" t="inlineStr">
        <is>
          <t>Pumpkin seeds</t>
        </is>
      </c>
      <c r="B4" s="3" t="n">
        <v>0.06</v>
      </c>
      <c r="C4" s="4" t="n">
        <v>4</v>
      </c>
      <c r="D4" s="5">
        <f>IF(B4="","",B4*$I$3)</f>
        <v>1.8</v>
      </c>
      <c r="E4" s="6">
        <f>IF(B4="","",B4*$I$2)</f>
        <v>7.2</v>
      </c>
      <c r="F4" s="4">
        <f>IF(OR(E4="",C4=""),"",E4*C4)</f>
        <v>28.8</v>
      </c>
      <c r="H4" t="inlineStr">
        <is>
          <t>A pan holds, lb</t>
        </is>
      </c>
      <c r="I4" s="6" t="n">
        <v>2.5</v>
      </c>
    </row>
    <row r="5">
      <c r="A5" t="inlineStr">
        <is>
          <t>Coconut flakes</t>
        </is>
      </c>
      <c r="B5" s="3" t="n">
        <v>0.05</v>
      </c>
      <c r="C5" s="4" t="n">
        <v>3</v>
      </c>
      <c r="D5" s="5">
        <f>IF(B5="","",B5*$I$3)</f>
        <v>1.5</v>
      </c>
      <c r="E5" s="6">
        <f>IF(B5="","",B5*$I$2)</f>
        <v>6</v>
      </c>
      <c r="F5" s="4">
        <f>IF(OR(E5="",C5=""),"",E5*C5)</f>
        <v>18</v>
      </c>
      <c r="H5" t="inlineStr">
        <is>
          <t>Pans a bake</t>
        </is>
      </c>
      <c r="I5" s="7" t="n">
        <v>10</v>
      </c>
    </row>
    <row r="6">
      <c r="A6" t="inlineStr">
        <is>
          <t>Honey</t>
        </is>
      </c>
      <c r="B6" s="3" t="n">
        <v>0.14</v>
      </c>
      <c r="C6" s="4" t="n">
        <v>3.2</v>
      </c>
      <c r="D6" s="5">
        <f>IF(B6="","",B6*$I$3)</f>
        <v>4.2</v>
      </c>
      <c r="E6" s="6">
        <f>IF(B6="","",B6*$I$2)</f>
        <v>16.8</v>
      </c>
      <c r="F6" s="4">
        <f>IF(OR(E6="",C6=""),"",E6*C6)</f>
        <v>53.76</v>
      </c>
      <c r="H6" t="inlineStr">
        <is>
          <t>Bake loss</t>
        </is>
      </c>
      <c r="I6" s="8" t="n">
        <v>0.06</v>
      </c>
    </row>
    <row r="7">
      <c r="A7" t="inlineStr">
        <is>
          <t>Brown sugar</t>
        </is>
      </c>
      <c r="B7" s="3" t="n">
        <v>0.04</v>
      </c>
      <c r="C7" s="4" t="n">
        <v>0.9</v>
      </c>
      <c r="D7" s="5">
        <f>IF(B7="","",B7*$I$3)</f>
        <v>1.2</v>
      </c>
      <c r="E7" s="6">
        <f>IF(B7="","",B7*$I$2)</f>
        <v>4.8</v>
      </c>
      <c r="F7" s="4">
        <f>IF(OR(E7="",C7=""),"",E7*C7)</f>
        <v>4.32</v>
      </c>
      <c r="H7" t="inlineStr">
        <is>
          <t>Bag size, oz</t>
        </is>
      </c>
      <c r="I7" s="7" t="n">
        <v>12</v>
      </c>
    </row>
    <row r="8">
      <c r="A8" t="inlineStr">
        <is>
          <t>Sunflower oil</t>
        </is>
      </c>
      <c r="B8" s="3" t="n">
        <v>0.09</v>
      </c>
      <c r="C8" s="4" t="n">
        <v>1.4</v>
      </c>
      <c r="D8" s="5">
        <f>IF(B8="","",B8*$I$3)</f>
        <v>2.7</v>
      </c>
      <c r="E8" s="6">
        <f>IF(B8="","",B8*$I$2)</f>
        <v>10.8</v>
      </c>
      <c r="F8" s="4">
        <f>IF(OR(E8="",C8=""),"",E8*C8)</f>
        <v>15.12</v>
      </c>
      <c r="H8" t="inlineStr">
        <is>
          <t>Bag and label</t>
        </is>
      </c>
      <c r="I8" s="4" t="n">
        <v>0.63</v>
      </c>
    </row>
    <row r="9">
      <c r="A9" t="inlineStr">
        <is>
          <t>Dried cranberries, after baking</t>
        </is>
      </c>
      <c r="B9" s="3" t="n">
        <v>0.05</v>
      </c>
      <c r="C9" s="4" t="n">
        <v>3.5</v>
      </c>
      <c r="D9" s="5">
        <f>IF(B9="","",B9*$I$3)</f>
        <v>1.5</v>
      </c>
      <c r="E9" s="6">
        <f>IF(B9="","",B9*$I$2)</f>
        <v>6</v>
      </c>
      <c r="F9" s="4">
        <f>IF(OR(E9="",C9=""),"",E9*C9)</f>
        <v>21</v>
      </c>
      <c r="H9" t="inlineStr">
        <is>
          <t>Hours for the run</t>
        </is>
      </c>
      <c r="I9" s="6" t="n">
        <v>7.5</v>
      </c>
    </row>
    <row r="10">
      <c r="A10" t="inlineStr">
        <is>
          <t>Salt</t>
        </is>
      </c>
      <c r="B10" s="3" t="n">
        <v>0.005</v>
      </c>
      <c r="C10" s="4" t="n">
        <v>0.5</v>
      </c>
      <c r="D10" s="5">
        <f>IF(B10="","",B10*$I$3)</f>
        <v>0.15</v>
      </c>
      <c r="E10" s="6">
        <f>IF(B10="","",B10*$I$2)</f>
        <v>0.6</v>
      </c>
      <c r="F10" s="4">
        <f>IF(OR(E10="",C10=""),"",E10*C10)</f>
        <v>0.3</v>
      </c>
      <c r="H10" t="inlineStr">
        <is>
          <t>Wage an hour</t>
        </is>
      </c>
      <c r="I10" s="4" t="n">
        <v>18</v>
      </c>
    </row>
    <row r="11">
      <c r="A11" t="inlineStr">
        <is>
          <t>Cinnamon and vanilla</t>
        </is>
      </c>
      <c r="B11" s="3" t="n">
        <v>0.005</v>
      </c>
      <c r="C11" s="4" t="n">
        <v>10</v>
      </c>
      <c r="D11" s="5">
        <f>IF(B11="","",B11*$I$3)</f>
        <v>0.15</v>
      </c>
      <c r="E11" s="6">
        <f>IF(B11="","",B11*$I$2)</f>
        <v>0.6</v>
      </c>
      <c r="F11" s="4">
        <f>IF(OR(E11="",C11=""),"",E11*C11)</f>
        <v>6</v>
      </c>
    </row>
    <row r="12">
      <c r="B12" s="3" t="n"/>
      <c r="C12" s="4" t="n"/>
      <c r="D12" s="5" t="str">
        <f>IF(B12="","",B12*$I$3)</f>
        <v/>
      </c>
      <c r="E12" s="6" t="str">
        <f>IF(B12="","",B12*$I$2)</f>
        <v/>
      </c>
      <c r="F12" s="4" t="str">
        <f>IF(OR(E12="",C12=""),"",E12*C12)</f>
        <v/>
      </c>
      <c r="H12" s="9" t="inlineStr">
        <is>
          <t>What it takes</t>
        </is>
      </c>
    </row>
    <row r="13">
      <c r="B13" s="3" t="n"/>
      <c r="C13" s="4" t="n"/>
      <c r="D13" s="5" t="str">
        <f>IF(B13="","",B13*$I$3)</f>
        <v/>
      </c>
      <c r="E13" s="6" t="str">
        <f>IF(B13="","",B13*$I$2)</f>
        <v/>
      </c>
      <c r="F13" s="4" t="str">
        <f>IF(OR(E13="",C13=""),"",E13*C13)</f>
        <v/>
      </c>
      <c r="H13" t="inlineStr">
        <is>
          <t>Mixes</t>
        </is>
      </c>
      <c r="I13" s="7">
        <f>ROUNDUP(I2/I3,0)</f>
        <v>4</v>
      </c>
    </row>
    <row r="14">
      <c r="B14" s="3" t="n"/>
      <c r="C14" s="4" t="n"/>
      <c r="D14" s="5" t="str">
        <f>IF(B14="","",B14*$I$3)</f>
        <v/>
      </c>
      <c r="E14" s="6" t="str">
        <f>IF(B14="","",B14*$I$2)</f>
        <v/>
      </c>
      <c r="F14" s="4" t="str">
        <f>IF(OR(E14="",C14=""),"",E14*C14)</f>
        <v/>
      </c>
      <c r="H14" t="inlineStr">
        <is>
          <t>Pans</t>
        </is>
      </c>
      <c r="I14" s="7">
        <f>ROUNDUP(I2/I4,0)</f>
        <v>48</v>
      </c>
    </row>
    <row r="15">
      <c r="B15" s="3" t="n"/>
      <c r="C15" s="4" t="n"/>
      <c r="D15" s="5" t="str">
        <f>IF(B15="","",B15*$I$3)</f>
        <v/>
      </c>
      <c r="E15" s="6" t="str">
        <f>IF(B15="","",B15*$I$2)</f>
        <v/>
      </c>
      <c r="F15" s="4" t="str">
        <f>IF(OR(E15="",C15=""),"",E15*C15)</f>
        <v/>
      </c>
      <c r="H15" t="inlineStr">
        <is>
          <t>Bakes</t>
        </is>
      </c>
      <c r="I15" s="7">
        <f>ROUNDUP(ROUNDUP(I2/I4,0)/I5,0)</f>
        <v>5</v>
      </c>
    </row>
    <row r="16">
      <c r="B16" s="3" t="n"/>
      <c r="C16" s="4" t="n"/>
      <c r="D16" s="5" t="str">
        <f>IF(B16="","",B16*$I$3)</f>
        <v/>
      </c>
      <c r="E16" s="6" t="str">
        <f>IF(B16="","",B16*$I$2)</f>
        <v/>
      </c>
      <c r="F16" s="4" t="str">
        <f>IF(OR(E16="",C16=""),"",E16*C16)</f>
        <v/>
      </c>
      <c r="H16" t="inlineStr">
        <is>
          <t>Comes out, lb</t>
        </is>
      </c>
      <c r="I16" s="6">
        <f>I2*(1-I6)</f>
        <v>112.8</v>
      </c>
    </row>
    <row r="17">
      <c r="B17" s="3" t="n"/>
      <c r="C17" s="4" t="n"/>
      <c r="D17" s="5" t="str">
        <f>IF(B17="","",B17*$I$3)</f>
        <v/>
      </c>
      <c r="E17" s="6" t="str">
        <f>IF(B17="","",B17*$I$2)</f>
        <v/>
      </c>
      <c r="F17" s="4" t="str">
        <f>IF(OR(E17="",C17=""),"",E17*C17)</f>
        <v/>
      </c>
      <c r="H17" t="inlineStr">
        <is>
          <t>Packs</t>
        </is>
      </c>
      <c r="I17" s="6">
        <f>I2*(1-I6)/(I7/16)</f>
        <v>150.4</v>
      </c>
    </row>
    <row r="18">
      <c r="B18" s="3" t="n"/>
      <c r="C18" s="4" t="n"/>
      <c r="D18" s="5" t="str">
        <f>IF(B18="","",B18*$I$3)</f>
        <v/>
      </c>
      <c r="E18" s="6" t="str">
        <f>IF(B18="","",B18*$I$2)</f>
        <v/>
      </c>
      <c r="F18" s="4" t="str">
        <f>IF(OR(E18="",C18=""),"",E18*C18)</f>
        <v/>
      </c>
      <c r="H18" t="inlineStr">
        <is>
          <t>Ingredients for the run</t>
        </is>
      </c>
      <c r="I18" s="4">
        <f>F32</f>
        <v>266.1</v>
      </c>
    </row>
    <row r="19">
      <c r="B19" s="3" t="n"/>
      <c r="C19" s="4" t="n"/>
      <c r="D19" s="5" t="str">
        <f>IF(B19="","",B19*$I$3)</f>
        <v/>
      </c>
      <c r="E19" s="6" t="str">
        <f>IF(B19="","",B19*$I$2)</f>
        <v/>
      </c>
      <c r="F19" s="4" t="str">
        <f>IF(OR(E19="",C19=""),"",E19*C19)</f>
        <v/>
      </c>
      <c r="H19" t="inlineStr">
        <is>
          <t>Ingredients a pack</t>
        </is>
      </c>
      <c r="I19" s="4">
        <f>F32/(I2*(1-I6)/(I7/16))</f>
        <v>1.76928191489362</v>
      </c>
    </row>
    <row r="20">
      <c r="B20" s="3" t="n"/>
      <c r="C20" s="4" t="n"/>
      <c r="D20" s="5" t="str">
        <f>IF(B20="","",B20*$I$3)</f>
        <v/>
      </c>
      <c r="E20" s="6" t="str">
        <f>IF(B20="","",B20*$I$2)</f>
        <v/>
      </c>
      <c r="F20" s="4" t="str">
        <f>IF(OR(E20="",C20=""),"",E20*C20)</f>
        <v/>
      </c>
      <c r="H20" t="inlineStr">
        <is>
          <t>Packaging a pack</t>
        </is>
      </c>
      <c r="I20" s="4">
        <f>I8</f>
        <v>0.63</v>
      </c>
    </row>
    <row r="21">
      <c r="B21" s="3" t="n"/>
      <c r="C21" s="4" t="n"/>
      <c r="D21" s="5" t="str">
        <f>IF(B21="","",B21*$I$3)</f>
        <v/>
      </c>
      <c r="E21" s="6" t="str">
        <f>IF(B21="","",B21*$I$2)</f>
        <v/>
      </c>
      <c r="F21" s="4" t="str">
        <f>IF(OR(E21="",C21=""),"",E21*C21)</f>
        <v/>
      </c>
      <c r="H21" t="inlineStr">
        <is>
          <t>Labor a pack</t>
        </is>
      </c>
      <c r="I21" s="4">
        <f>I9*I10/(I2*(1-I6)/(I7/16))</f>
        <v>0.897606382978723</v>
      </c>
    </row>
    <row r="22">
      <c r="B22" s="3" t="n"/>
      <c r="C22" s="4" t="n"/>
      <c r="D22" s="5" t="str">
        <f>IF(B22="","",B22*$I$3)</f>
        <v/>
      </c>
      <c r="E22" s="6" t="str">
        <f>IF(B22="","",B22*$I$2)</f>
        <v/>
      </c>
      <c r="F22" s="4" t="str">
        <f>IF(OR(E22="",C22=""),"",E22*C22)</f>
        <v/>
      </c>
      <c r="H22" s="9" t="inlineStr">
        <is>
          <t>Cost a pack</t>
        </is>
      </c>
      <c r="I22" s="10">
        <f>F32/(I2*(1-I6)/(I7/16))+I8+I9*I10/(I2*(1-I6)/(I7/16))</f>
        <v>3.29688829787234</v>
      </c>
    </row>
    <row r="23">
      <c r="B23" s="3" t="n"/>
      <c r="C23" s="4" t="n"/>
      <c r="D23" s="5" t="str">
        <f>IF(B23="","",B23*$I$3)</f>
        <v/>
      </c>
      <c r="E23" s="6" t="str">
        <f>IF(B23="","",B23*$I$2)</f>
        <v/>
      </c>
      <c r="F23" s="4" t="str">
        <f>IF(OR(E23="",C23=""),"",E23*C23)</f>
        <v/>
      </c>
    </row>
    <row r="24">
      <c r="B24" s="3" t="n"/>
      <c r="C24" s="4" t="n"/>
      <c r="D24" s="5" t="str">
        <f>IF(B24="","",B24*$I$3)</f>
        <v/>
      </c>
      <c r="E24" s="6" t="str">
        <f>IF(B24="","",B24*$I$2)</f>
        <v/>
      </c>
      <c r="F24" s="4" t="str">
        <f>IF(OR(E24="",C24=""),"",E24*C24)</f>
        <v/>
      </c>
    </row>
    <row r="25">
      <c r="B25" s="3" t="n"/>
      <c r="C25" s="4" t="n"/>
      <c r="D25" s="5" t="str">
        <f>IF(B25="","",B25*$I$3)</f>
        <v/>
      </c>
      <c r="E25" s="6" t="str">
        <f>IF(B25="","",B25*$I$2)</f>
        <v/>
      </c>
      <c r="F25" s="4" t="str">
        <f>IF(OR(E25="",C25=""),"",E25*C25)</f>
        <v/>
      </c>
    </row>
    <row r="26">
      <c r="B26" s="3" t="n"/>
      <c r="C26" s="4" t="n"/>
      <c r="D26" s="5" t="str">
        <f>IF(B26="","",B26*$I$3)</f>
        <v/>
      </c>
      <c r="E26" s="6" t="str">
        <f>IF(B26="","",B26*$I$2)</f>
        <v/>
      </c>
      <c r="F26" s="4" t="str">
        <f>IF(OR(E26="",C26=""),"",E26*C26)</f>
        <v/>
      </c>
    </row>
    <row r="27">
      <c r="B27" s="3" t="n"/>
      <c r="C27" s="4" t="n"/>
      <c r="D27" s="5" t="str">
        <f>IF(B27="","",B27*$I$3)</f>
        <v/>
      </c>
      <c r="E27" s="6" t="str">
        <f>IF(B27="","",B27*$I$2)</f>
        <v/>
      </c>
      <c r="F27" s="4" t="str">
        <f>IF(OR(E27="",C27=""),"",E27*C27)</f>
        <v/>
      </c>
    </row>
    <row r="28">
      <c r="B28" s="3" t="n"/>
      <c r="C28" s="4" t="n"/>
      <c r="D28" s="5" t="str">
        <f>IF(B28="","",B28*$I$3)</f>
        <v/>
      </c>
      <c r="E28" s="6" t="str">
        <f>IF(B28="","",B28*$I$2)</f>
        <v/>
      </c>
      <c r="F28" s="4" t="str">
        <f>IF(OR(E28="",C28=""),"",E28*C28)</f>
        <v/>
      </c>
    </row>
    <row r="29">
      <c r="B29" s="3" t="n"/>
      <c r="C29" s="4" t="n"/>
      <c r="D29" s="5" t="str">
        <f>IF(B29="","",B29*$I$3)</f>
        <v/>
      </c>
      <c r="E29" s="6" t="str">
        <f>IF(B29="","",B29*$I$2)</f>
        <v/>
      </c>
      <c r="F29" s="4" t="str">
        <f>IF(OR(E29="",C29=""),"",E29*C29)</f>
        <v/>
      </c>
    </row>
    <row r="30">
      <c r="B30" s="3" t="n"/>
      <c r="C30" s="4" t="n"/>
      <c r="D30" s="5" t="str">
        <f>IF(B30="","",B30*$I$3)</f>
        <v/>
      </c>
      <c r="E30" s="6" t="str">
        <f>IF(B30="","",B30*$I$2)</f>
        <v/>
      </c>
      <c r="F30" s="4" t="str">
        <f>IF(OR(E30="",C30=""),"",E30*C30)</f>
        <v/>
      </c>
    </row>
    <row r="31">
      <c r="B31" s="3" t="n"/>
      <c r="C31" s="4" t="n"/>
      <c r="D31" s="5" t="str">
        <f>IF(B31="","",B31*$I$3)</f>
        <v/>
      </c>
      <c r="E31" s="6" t="str">
        <f>IF(B31="","",B31*$I$2)</f>
        <v/>
      </c>
      <c r="F31" s="4" t="str">
        <f>IF(OR(E31="",C31=""),"",E31*C31)</f>
        <v/>
      </c>
    </row>
    <row r="32">
      <c r="A32" s="9" t="inlineStr">
        <is>
          <t>The whole mix</t>
        </is>
      </c>
      <c r="B32" s="11">
        <f>SUM(B2:B31)</f>
        <v>1</v>
      </c>
      <c r="D32" s="12">
        <f>SUM(D2:D31)</f>
        <v>30</v>
      </c>
      <c r="E32" s="12">
        <f>SUM(E2:E31)</f>
        <v>120</v>
      </c>
      <c r="F32" s="10">
        <f>SUM(F2:F31)</f>
        <v>266.1</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0.0603030303030302</v>
      </c>
    </row>
    <row r="2">
      <c r="A2" t="inlineStr">
        <is>
          <t>Run of Sep 9</t>
        </is>
      </c>
      <c r="B2" t="n">
        <v>120</v>
      </c>
      <c r="C2" t="n">
        <v>112.4</v>
      </c>
      <c r="D2" s="3">
        <f>IF(OR(B2="",C2=""),"",1-C2/B2)</f>
        <v>0.0633333333333332</v>
      </c>
    </row>
    <row r="3">
      <c r="A3" t="inlineStr">
        <is>
          <t>Run of Sep 16</t>
        </is>
      </c>
      <c r="B3" t="n">
        <v>120</v>
      </c>
      <c r="C3" t="n">
        <v>113.1</v>
      </c>
      <c r="D3" s="3">
        <f>IF(OR(B3="",C3=""),"",1-C3/B3)</f>
        <v>0.0575</v>
      </c>
      <c r="F3" s="13" t="inlineStr">
        <is>
          <t>Weigh what goes in and what comes out for a few runs, and use the average as the loss on the first sheet.</t>
        </is>
      </c>
    </row>
    <row r="4">
      <c r="A4" t="inlineStr">
        <is>
          <t>Run of Sep 23</t>
        </is>
      </c>
      <c r="B4" t="n">
        <v>90</v>
      </c>
      <c r="C4" t="n">
        <v>84.59999999999999</v>
      </c>
      <c r="D4" s="3">
        <f>IF(OR(B4="",C4=""),"",1-C4/B4)</f>
        <v>0.0600000000000001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granola in bulk</t>
        </is>
      </c>
    </row>
    <row r="2" ht="15" customHeight="1">
      <c r="A2" s="15" t="inlineStr">
        <is>
          <t>From the article: https://www.tarostack.com/articles/how-to-make-granola-in-bulk</t>
        </is>
      </c>
    </row>
    <row r="3" ht="15" customHeight="1">
      <c r="A3" s="15" t="inlineStr"/>
    </row>
    <row r="4" ht="60" customHeight="1">
      <c r="A4" s="15" t="inlineStr">
        <is>
          <t>Scale the recipe: each ingredient as a percentage of the mix and what it costs a pound, then the raw mix you want to make. Each ingredient's weight for one mix and for the run fills in, with the mixes, pans and bakes it takes, the granola that comes out after the bake loss, the bags it fills and the cost of each bag.</t>
        </is>
      </c>
    </row>
    <row r="5" ht="30" customHeight="1">
      <c r="A5" s="15" t="inlineStr">
        <is>
          <t>Weigh the loss: what went into the oven and what came out, for a few runs; the average is your bake loss.</t>
        </is>
      </c>
    </row>
    <row r="6" ht="15" customHeight="1">
      <c r="A6" s="15" t="inlineStr">
        <is>
          <t>The example is the article's made-up granola maker's 120 lb run.</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