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Materials" sheetId="2" state="visible" r:id="rId2"/>
    <sheet xmlns:r="http://schemas.openxmlformats.org/officeDocument/2006/relationships" name="Designs" sheetId="3" state="visible" r:id="rId3"/>
    <sheet xmlns:r="http://schemas.openxmlformats.org/officeDocument/2006/relationships" name="Pieces" sheetId="4" state="visible" r:id="rId4"/>
    <sheet xmlns:r="http://schemas.openxmlformats.org/officeDocument/2006/relationships" name="Count by weight" sheetId="5" state="visible" r:id="rId5"/>
  </sheets>
  <definedNames>
    <definedName name="_xlnm.Print_Titles" localSheetId="1">'Materials'!$1:$1</definedName>
    <definedName name="_xlnm.Print_Titles" localSheetId="2">'Designs'!$1:$1</definedName>
    <definedName name="_xlnm.Print_Titles" localSheetId="3">'Pieces'!$1:$1</definedName>
    <definedName name="_xlnm.Print_Titles" localSheetId="4">'Count by weight'!$1:$1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$#,##0.000"/>
    <numFmt numFmtId="166" formatCode="0.000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Jewelry inventory spreadsheet</t>
        </is>
      </c>
    </row>
    <row r="2">
      <c r="A2" s="2" t="inlineStr">
        <is>
          <t>From the article: https://www.tarostack.com/articles/how-to-inventory-jewelry</t>
        </is>
      </c>
    </row>
    <row r="3">
      <c r="A3" s="2" t="inlineStr"/>
    </row>
    <row r="4">
      <c r="A4" s="2" t="inlineStr">
        <is>
          <t>Materials: how you buy each material and how many use units are in a pack. The cost per use unit, value on hand and what needs reordering work themselves out.</t>
        </is>
      </c>
    </row>
    <row r="5">
      <c r="A5" s="2" t="inlineStr">
        <is>
          <t>Designs: each design's parts, one per line, costed from Materials; the materials cost per design adds up on the right.</t>
        </is>
      </c>
    </row>
    <row r="6">
      <c r="A6" s="2" t="inlineStr">
        <is>
          <t>Pieces: finished pieces by design and by place, including consignment shops and the market box.</t>
        </is>
      </c>
    </row>
    <row r="7">
      <c r="A7" s="2" t="inlineStr">
        <is>
          <t>Count by weight: weigh 100 of a finding once, then weigh the bag to count it.</t>
        </is>
      </c>
    </row>
    <row r="8">
      <c r="A8" s="2" t="inlineStr"/>
    </row>
    <row r="9">
      <c r="A9" s="2" t="inlineStr">
        <is>
          <t>Works in Excel (2010 and later), Google Sheets, LibreOffice and Numbers. No macros.</t>
        </is>
      </c>
    </row>
    <row r="10">
      <c r="A10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0" customWidth="1" min="3" max="3"/>
    <col width="12" customWidth="1" min="4" max="4"/>
    <col width="9" customWidth="1" min="5" max="5"/>
    <col width="12" customWidth="1" min="6" max="6"/>
    <col width="9" customWidth="1" min="7" max="7"/>
    <col width="10" customWidth="1" min="8" max="8"/>
    <col width="10" customWidth="1" min="9" max="9"/>
    <col width="9" customWidth="1" min="10" max="10"/>
  </cols>
  <sheetData>
    <row r="1">
      <c r="A1" s="3" t="inlineStr">
        <is>
          <t>Material</t>
        </is>
      </c>
      <c r="B1" s="3" t="inlineStr">
        <is>
          <t>Bought as</t>
        </is>
      </c>
      <c r="C1" s="3" t="inlineStr">
        <is>
          <t>Pack price</t>
        </is>
      </c>
      <c r="D1" s="3" t="inlineStr">
        <is>
          <t>Use units in a pack</t>
        </is>
      </c>
      <c r="E1" s="3" t="inlineStr">
        <is>
          <t>Use unit</t>
        </is>
      </c>
      <c r="F1" s="3" t="inlineStr">
        <is>
          <t>Cost per use unit</t>
        </is>
      </c>
      <c r="G1" s="3" t="inlineStr">
        <is>
          <t>On hand</t>
        </is>
      </c>
      <c r="H1" s="3" t="inlineStr">
        <is>
          <t>Value</t>
        </is>
      </c>
      <c r="I1" s="3" t="inlineStr">
        <is>
          <t>Reorder at</t>
        </is>
      </c>
      <c r="J1" s="3" t="inlineStr">
        <is>
          <t>Reorder?</t>
        </is>
      </c>
    </row>
    <row r="2">
      <c r="A2" t="inlineStr">
        <is>
          <t>Sterling chain, 1.5 mm</t>
        </is>
      </c>
      <c r="B2" t="inlineStr">
        <is>
          <t>25 ft spool</t>
        </is>
      </c>
      <c r="C2" s="4" t="n">
        <v>45</v>
      </c>
      <c r="D2" t="n">
        <v>300</v>
      </c>
      <c r="E2" t="inlineStr">
        <is>
          <t>inch</t>
        </is>
      </c>
      <c r="F2" s="5">
        <f>IF(OR(C2="",N(D2)=0),"",ROUND(C2/D2,4))</f>
        <v>0.15</v>
      </c>
      <c r="G2" t="n">
        <v>440</v>
      </c>
      <c r="H2" s="4">
        <f>IF(OR(F2="",G2=""),"",ROUND(F2*G2,2))</f>
        <v>66</v>
      </c>
      <c r="I2" t="n">
        <v>150</v>
      </c>
      <c r="J2" t="str">
        <f>IF(OR(G2="",I2=""),"",IF(G2&lt;=I2,"Yes",""))</f>
        <v/>
      </c>
    </row>
    <row r="3">
      <c r="A3" t="inlineStr">
        <is>
          <t>Sterling wire, 20 gauge</t>
        </is>
      </c>
      <c r="B3" t="inlineStr">
        <is>
          <t>10 ft coil</t>
        </is>
      </c>
      <c r="C3" s="4" t="n">
        <v>11</v>
      </c>
      <c r="D3" t="n">
        <v>120</v>
      </c>
      <c r="E3" t="inlineStr">
        <is>
          <t>inch</t>
        </is>
      </c>
      <c r="F3" s="5">
        <f>IF(OR(C3="",N(D3)=0),"",ROUND(C3/D3,4))</f>
        <v>0.0917</v>
      </c>
      <c r="G3" t="n">
        <v>85</v>
      </c>
      <c r="H3" s="4">
        <f>IF(OR(F3="",G3=""),"",ROUND(F3*G3,2))</f>
        <v>7.79</v>
      </c>
      <c r="I3" t="n">
        <v>60</v>
      </c>
      <c r="J3" t="str">
        <f>IF(OR(G3="",I3=""),"",IF(G3&lt;=I3,"Yes",""))</f>
        <v/>
      </c>
    </row>
    <row r="4">
      <c r="A4" t="inlineStr">
        <is>
          <t>Sterling ear wires</t>
        </is>
      </c>
      <c r="B4" t="inlineStr">
        <is>
          <t>25 pairs</t>
        </is>
      </c>
      <c r="C4" s="4" t="n">
        <v>22.5</v>
      </c>
      <c r="D4" t="n">
        <v>25</v>
      </c>
      <c r="E4" t="inlineStr">
        <is>
          <t>pair</t>
        </is>
      </c>
      <c r="F4" s="5">
        <f>IF(OR(C4="",N(D4)=0),"",ROUND(C4/D4,4))</f>
        <v>0.9</v>
      </c>
      <c r="G4" t="n">
        <v>32</v>
      </c>
      <c r="H4" s="4">
        <f>IF(OR(F4="",G4=""),"",ROUND(F4*G4,2))</f>
        <v>28.8</v>
      </c>
      <c r="I4" t="n">
        <v>15</v>
      </c>
      <c r="J4" t="str">
        <f>IF(OR(G4="",I4=""),"",IF(G4&lt;=I4,"Yes",""))</f>
        <v/>
      </c>
    </row>
    <row r="5">
      <c r="A5" t="inlineStr">
        <is>
          <t>Sterling jump rings, 5 mm</t>
        </is>
      </c>
      <c r="B5" t="inlineStr">
        <is>
          <t>100</t>
        </is>
      </c>
      <c r="C5" s="4" t="n">
        <v>15</v>
      </c>
      <c r="D5" t="n">
        <v>100</v>
      </c>
      <c r="E5" t="inlineStr">
        <is>
          <t>each</t>
        </is>
      </c>
      <c r="F5" s="5">
        <f>IF(OR(C5="",N(D5)=0),"",ROUND(C5/D5,4))</f>
        <v>0.15</v>
      </c>
      <c r="G5" t="n">
        <v>140</v>
      </c>
      <c r="H5" s="4">
        <f>IF(OR(F5="",G5=""),"",ROUND(F5*G5,2))</f>
        <v>21</v>
      </c>
      <c r="I5" t="n">
        <v>60</v>
      </c>
      <c r="J5" t="str">
        <f>IF(OR(G5="",I5=""),"",IF(G5&lt;=I5,"Yes",""))</f>
        <v/>
      </c>
    </row>
    <row r="6">
      <c r="A6" t="inlineStr">
        <is>
          <t>Lobster clasps</t>
        </is>
      </c>
      <c r="B6" t="inlineStr">
        <is>
          <t>10</t>
        </is>
      </c>
      <c r="C6" s="4" t="n">
        <v>12</v>
      </c>
      <c r="D6" t="n">
        <v>10</v>
      </c>
      <c r="E6" t="inlineStr">
        <is>
          <t>each</t>
        </is>
      </c>
      <c r="F6" s="5">
        <f>IF(OR(C6="",N(D6)=0),"",ROUND(C6/D6,4))</f>
        <v>1.2</v>
      </c>
      <c r="G6" t="n">
        <v>13</v>
      </c>
      <c r="H6" s="4">
        <f>IF(OR(F6="",G6=""),"",ROUND(F6*G6,2))</f>
        <v>15.6</v>
      </c>
      <c r="I6" t="n">
        <v>8</v>
      </c>
      <c r="J6" t="str">
        <f>IF(OR(G6="",I6=""),"",IF(G6&lt;=I6,"Yes",""))</f>
        <v/>
      </c>
    </row>
    <row r="7">
      <c r="A7" t="inlineStr">
        <is>
          <t>Sea glass, earring size</t>
        </is>
      </c>
      <c r="B7" t="inlineStr">
        <is>
          <t>Lot of 100</t>
        </is>
      </c>
      <c r="C7" s="4" t="n">
        <v>50</v>
      </c>
      <c r="D7" t="n">
        <v>100</v>
      </c>
      <c r="E7" t="inlineStr">
        <is>
          <t>each</t>
        </is>
      </c>
      <c r="F7" s="5">
        <f>IF(OR(C7="",N(D7)=0),"",ROUND(C7/D7,4))</f>
        <v>0.5</v>
      </c>
      <c r="G7" t="n">
        <v>86</v>
      </c>
      <c r="H7" s="4">
        <f>IF(OR(F7="",G7=""),"",ROUND(F7*G7,2))</f>
        <v>43</v>
      </c>
      <c r="I7" t="n">
        <v>30</v>
      </c>
      <c r="J7" t="str">
        <f>IF(OR(G7="",I7=""),"",IF(G7&lt;=I7,"Yes",""))</f>
        <v/>
      </c>
    </row>
    <row r="8">
      <c r="A8" t="inlineStr">
        <is>
          <t>Sea glass, pendant size</t>
        </is>
      </c>
      <c r="B8" t="inlineStr">
        <is>
          <t>Lot of 40</t>
        </is>
      </c>
      <c r="C8" s="4" t="n">
        <v>30</v>
      </c>
      <c r="D8" t="n">
        <v>40</v>
      </c>
      <c r="E8" t="inlineStr">
        <is>
          <t>each</t>
        </is>
      </c>
      <c r="F8" s="5">
        <f>IF(OR(C8="",N(D8)=0),"",ROUND(C8/D8,4))</f>
        <v>0.75</v>
      </c>
      <c r="G8" t="n">
        <v>22</v>
      </c>
      <c r="H8" s="4">
        <f>IF(OR(F8="",G8=""),"",ROUND(F8*G8,2))</f>
        <v>16.5</v>
      </c>
      <c r="I8" t="n">
        <v>10</v>
      </c>
      <c r="J8" t="str">
        <f>IF(OR(G8="",I8=""),"",IF(G8&lt;=I8,"Yes",""))</f>
        <v/>
      </c>
    </row>
    <row r="9">
      <c r="C9" s="4" t="n"/>
      <c r="F9" s="5" t="str">
        <f>IF(OR(C9="",N(D9)=0),"",ROUND(C9/D9,4))</f>
        <v/>
      </c>
      <c r="H9" s="4" t="str">
        <f>IF(OR(F9="",G9=""),"",ROUND(F9*G9,2))</f>
        <v/>
      </c>
      <c r="J9" t="str">
        <f>IF(OR(G9="",I9=""),"",IF(G9&lt;=I9,"Yes",""))</f>
        <v/>
      </c>
    </row>
    <row r="10">
      <c r="C10" s="4" t="n"/>
      <c r="F10" s="5" t="str">
        <f>IF(OR(C10="",N(D10)=0),"",ROUND(C10/D10,4))</f>
        <v/>
      </c>
      <c r="H10" s="4" t="str">
        <f>IF(OR(F10="",G10=""),"",ROUND(F10*G10,2))</f>
        <v/>
      </c>
      <c r="J10" t="str">
        <f>IF(OR(G10="",I10=""),"",IF(G10&lt;=I10,"Yes",""))</f>
        <v/>
      </c>
    </row>
    <row r="11">
      <c r="C11" s="4" t="n"/>
      <c r="F11" s="5" t="str">
        <f>IF(OR(C11="",N(D11)=0),"",ROUND(C11/D11,4))</f>
        <v/>
      </c>
      <c r="H11" s="4" t="str">
        <f>IF(OR(F11="",G11=""),"",ROUND(F11*G11,2))</f>
        <v/>
      </c>
      <c r="J11" t="str">
        <f>IF(OR(G11="",I11=""),"",IF(G11&lt;=I11,"Yes",""))</f>
        <v/>
      </c>
    </row>
    <row r="12">
      <c r="C12" s="4" t="n"/>
      <c r="F12" s="5" t="str">
        <f>IF(OR(C12="",N(D12)=0),"",ROUND(C12/D12,4))</f>
        <v/>
      </c>
      <c r="H12" s="4" t="str">
        <f>IF(OR(F12="",G12=""),"",ROUND(F12*G12,2))</f>
        <v/>
      </c>
      <c r="J12" t="str">
        <f>IF(OR(G12="",I12=""),"",IF(G12&lt;=I12,"Yes",""))</f>
        <v/>
      </c>
    </row>
    <row r="13">
      <c r="C13" s="4" t="n"/>
      <c r="F13" s="5" t="str">
        <f>IF(OR(C13="",N(D13)=0),"",ROUND(C13/D13,4))</f>
        <v/>
      </c>
      <c r="H13" s="4" t="str">
        <f>IF(OR(F13="",G13=""),"",ROUND(F13*G13,2))</f>
        <v/>
      </c>
      <c r="J13" t="str">
        <f>IF(OR(G13="",I13=""),"",IF(G13&lt;=I13,"Yes",""))</f>
        <v/>
      </c>
    </row>
    <row r="14">
      <c r="C14" s="4" t="n"/>
      <c r="F14" s="5" t="str">
        <f>IF(OR(C14="",N(D14)=0),"",ROUND(C14/D14,4))</f>
        <v/>
      </c>
      <c r="H14" s="4" t="str">
        <f>IF(OR(F14="",G14=""),"",ROUND(F14*G14,2))</f>
        <v/>
      </c>
      <c r="J14" t="str">
        <f>IF(OR(G14="",I14=""),"",IF(G14&lt;=I14,"Yes",""))</f>
        <v/>
      </c>
    </row>
    <row r="15">
      <c r="C15" s="4" t="n"/>
      <c r="F15" s="5" t="str">
        <f>IF(OR(C15="",N(D15)=0),"",ROUND(C15/D15,4))</f>
        <v/>
      </c>
      <c r="H15" s="4" t="str">
        <f>IF(OR(F15="",G15=""),"",ROUND(F15*G15,2))</f>
        <v/>
      </c>
      <c r="J15" t="str">
        <f>IF(OR(G15="",I15=""),"",IF(G15&lt;=I15,"Yes",""))</f>
        <v/>
      </c>
    </row>
    <row r="16">
      <c r="C16" s="4" t="n"/>
      <c r="F16" s="5" t="str">
        <f>IF(OR(C16="",N(D16)=0),"",ROUND(C16/D16,4))</f>
        <v/>
      </c>
      <c r="H16" s="4" t="str">
        <f>IF(OR(F16="",G16=""),"",ROUND(F16*G16,2))</f>
        <v/>
      </c>
      <c r="J16" t="str">
        <f>IF(OR(G16="",I16=""),"",IF(G16&lt;=I16,"Yes",""))</f>
        <v/>
      </c>
    </row>
    <row r="17">
      <c r="C17" s="4" t="n"/>
      <c r="F17" s="5" t="str">
        <f>IF(OR(C17="",N(D17)=0),"",ROUND(C17/D17,4))</f>
        <v/>
      </c>
      <c r="H17" s="4" t="str">
        <f>IF(OR(F17="",G17=""),"",ROUND(F17*G17,2))</f>
        <v/>
      </c>
      <c r="J17" t="str">
        <f>IF(OR(G17="",I17=""),"",IF(G17&lt;=I17,"Yes",""))</f>
        <v/>
      </c>
    </row>
    <row r="18">
      <c r="C18" s="4" t="n"/>
      <c r="F18" s="5" t="str">
        <f>IF(OR(C18="",N(D18)=0),"",ROUND(C18/D18,4))</f>
        <v/>
      </c>
      <c r="H18" s="4" t="str">
        <f>IF(OR(F18="",G18=""),"",ROUND(F18*G18,2))</f>
        <v/>
      </c>
      <c r="J18" t="str">
        <f>IF(OR(G18="",I18=""),"",IF(G18&lt;=I18,"Yes",""))</f>
        <v/>
      </c>
    </row>
    <row r="19">
      <c r="C19" s="4" t="n"/>
      <c r="F19" s="5" t="str">
        <f>IF(OR(C19="",N(D19)=0),"",ROUND(C19/D19,4))</f>
        <v/>
      </c>
      <c r="H19" s="4" t="str">
        <f>IF(OR(F19="",G19=""),"",ROUND(F19*G19,2))</f>
        <v/>
      </c>
      <c r="J19" t="str">
        <f>IF(OR(G19="",I19=""),"",IF(G19&lt;=I19,"Yes",""))</f>
        <v/>
      </c>
    </row>
    <row r="20">
      <c r="C20" s="4" t="n"/>
      <c r="F20" s="5" t="str">
        <f>IF(OR(C20="",N(D20)=0),"",ROUND(C20/D20,4))</f>
        <v/>
      </c>
      <c r="H20" s="4" t="str">
        <f>IF(OR(F20="",G20=""),"",ROUND(F20*G20,2))</f>
        <v/>
      </c>
      <c r="J20" t="str">
        <f>IF(OR(G20="",I20=""),"",IF(G20&lt;=I20,"Yes",""))</f>
        <v/>
      </c>
    </row>
    <row r="21">
      <c r="C21" s="4" t="n"/>
      <c r="F21" s="5" t="str">
        <f>IF(OR(C21="",N(D21)=0),"",ROUND(C21/D21,4))</f>
        <v/>
      </c>
      <c r="H21" s="4" t="str">
        <f>IF(OR(F21="",G21=""),"",ROUND(F21*G21,2))</f>
        <v/>
      </c>
      <c r="J21" t="str">
        <f>IF(OR(G21="",I21=""),"",IF(G21&lt;=I21,"Yes",""))</f>
        <v/>
      </c>
    </row>
    <row r="22">
      <c r="C22" s="4" t="n"/>
      <c r="F22" s="5" t="str">
        <f>IF(OR(C22="",N(D22)=0),"",ROUND(C22/D22,4))</f>
        <v/>
      </c>
      <c r="H22" s="4" t="str">
        <f>IF(OR(F22="",G22=""),"",ROUND(F22*G22,2))</f>
        <v/>
      </c>
      <c r="J22" t="str">
        <f>IF(OR(G22="",I22=""),"",IF(G22&lt;=I22,"Yes",""))</f>
        <v/>
      </c>
    </row>
    <row r="23">
      <c r="C23" s="4" t="n"/>
      <c r="F23" s="5" t="str">
        <f>IF(OR(C23="",N(D23)=0),"",ROUND(C23/D23,4))</f>
        <v/>
      </c>
      <c r="H23" s="4" t="str">
        <f>IF(OR(F23="",G23=""),"",ROUND(F23*G23,2))</f>
        <v/>
      </c>
      <c r="J23" t="str">
        <f>IF(OR(G23="",I23=""),"",IF(G23&lt;=I23,"Yes",""))</f>
        <v/>
      </c>
    </row>
    <row r="24">
      <c r="C24" s="4" t="n"/>
      <c r="F24" s="5" t="str">
        <f>IF(OR(C24="",N(D24)=0),"",ROUND(C24/D24,4))</f>
        <v/>
      </c>
      <c r="H24" s="4" t="str">
        <f>IF(OR(F24="",G24=""),"",ROUND(F24*G24,2))</f>
        <v/>
      </c>
      <c r="J24" t="str">
        <f>IF(OR(G24="",I24=""),"",IF(G24&lt;=I24,"Yes",""))</f>
        <v/>
      </c>
    </row>
    <row r="25">
      <c r="C25" s="4" t="n"/>
      <c r="F25" s="5" t="str">
        <f>IF(OR(C25="",N(D25)=0),"",ROUND(C25/D25,4))</f>
        <v/>
      </c>
      <c r="H25" s="4" t="str">
        <f>IF(OR(F25="",G25=""),"",ROUND(F25*G25,2))</f>
        <v/>
      </c>
      <c r="J25" t="str">
        <f>IF(OR(G25="",I25=""),"",IF(G25&lt;=I25,"Yes",""))</f>
        <v/>
      </c>
    </row>
    <row r="26">
      <c r="C26" s="4" t="n"/>
      <c r="F26" s="5" t="str">
        <f>IF(OR(C26="",N(D26)=0),"",ROUND(C26/D26,4))</f>
        <v/>
      </c>
      <c r="H26" s="4" t="str">
        <f>IF(OR(F26="",G26=""),"",ROUND(F26*G26,2))</f>
        <v/>
      </c>
      <c r="J26" t="str">
        <f>IF(OR(G26="",I26=""),"",IF(G26&lt;=I26,"Yes",""))</f>
        <v/>
      </c>
    </row>
    <row r="27">
      <c r="C27" s="4" t="n"/>
      <c r="F27" s="5" t="str">
        <f>IF(OR(C27="",N(D27)=0),"",ROUND(C27/D27,4))</f>
        <v/>
      </c>
      <c r="H27" s="4" t="str">
        <f>IF(OR(F27="",G27=""),"",ROUND(F27*G27,2))</f>
        <v/>
      </c>
      <c r="J27" t="str">
        <f>IF(OR(G27="",I27=""),"",IF(G27&lt;=I27,"Yes",""))</f>
        <v/>
      </c>
    </row>
    <row r="28">
      <c r="C28" s="4" t="n"/>
      <c r="F28" s="5" t="str">
        <f>IF(OR(C28="",N(D28)=0),"",ROUND(C28/D28,4))</f>
        <v/>
      </c>
      <c r="H28" s="4" t="str">
        <f>IF(OR(F28="",G28=""),"",ROUND(F28*G28,2))</f>
        <v/>
      </c>
      <c r="J28" t="str">
        <f>IF(OR(G28="",I28=""),"",IF(G28&lt;=I28,"Yes",""))</f>
        <v/>
      </c>
    </row>
    <row r="29">
      <c r="C29" s="4" t="n"/>
      <c r="F29" s="5" t="str">
        <f>IF(OR(C29="",N(D29)=0),"",ROUND(C29/D29,4))</f>
        <v/>
      </c>
      <c r="H29" s="4" t="str">
        <f>IF(OR(F29="",G29=""),"",ROUND(F29*G29,2))</f>
        <v/>
      </c>
      <c r="J29" t="str">
        <f>IF(OR(G29="",I29=""),"",IF(G29&lt;=I29,"Yes",""))</f>
        <v/>
      </c>
    </row>
    <row r="30">
      <c r="C30" s="4" t="n"/>
      <c r="F30" s="5" t="str">
        <f>IF(OR(C30="",N(D30)=0),"",ROUND(C30/D30,4))</f>
        <v/>
      </c>
      <c r="H30" s="4" t="str">
        <f>IF(OR(F30="",G30=""),"",ROUND(F30*G30,2))</f>
        <v/>
      </c>
      <c r="J30" t="str">
        <f>IF(OR(G30="",I30=""),"",IF(G30&lt;=I30,"Yes",""))</f>
        <v/>
      </c>
    </row>
    <row r="31">
      <c r="C31" s="4" t="n"/>
      <c r="F31" s="5" t="str">
        <f>IF(OR(C31="",N(D31)=0),"",ROUND(C31/D31,4))</f>
        <v/>
      </c>
      <c r="H31" s="4" t="str">
        <f>IF(OR(F31="",G31=""),"",ROUND(F31*G31,2))</f>
        <v/>
      </c>
      <c r="J31" t="str">
        <f>IF(OR(G31="",I31=""),"",IF(G31&lt;=I31,"Yes",""))</f>
        <v/>
      </c>
    </row>
    <row r="32">
      <c r="C32" s="4" t="n"/>
      <c r="F32" s="5" t="str">
        <f>IF(OR(C32="",N(D32)=0),"",ROUND(C32/D32,4))</f>
        <v/>
      </c>
      <c r="H32" s="4" t="str">
        <f>IF(OR(F32="",G32=""),"",ROUND(F32*G32,2))</f>
        <v/>
      </c>
      <c r="J32" t="str">
        <f>IF(OR(G32="",I32=""),"",IF(G32&lt;=I32,"Yes",""))</f>
        <v/>
      </c>
    </row>
    <row r="33">
      <c r="C33" s="4" t="n"/>
      <c r="F33" s="5" t="str">
        <f>IF(OR(C33="",N(D33)=0),"",ROUND(C33/D33,4))</f>
        <v/>
      </c>
      <c r="H33" s="4" t="str">
        <f>IF(OR(F33="",G33=""),"",ROUND(F33*G33,2))</f>
        <v/>
      </c>
      <c r="J33" t="str">
        <f>IF(OR(G33="",I33=""),"",IF(G33&lt;=I33,"Yes",""))</f>
        <v/>
      </c>
    </row>
    <row r="34">
      <c r="C34" s="4" t="n"/>
      <c r="F34" s="5" t="str">
        <f>IF(OR(C34="",N(D34)=0),"",ROUND(C34/D34,4))</f>
        <v/>
      </c>
      <c r="H34" s="4" t="str">
        <f>IF(OR(F34="",G34=""),"",ROUND(F34*G34,2))</f>
        <v/>
      </c>
      <c r="J34" t="str">
        <f>IF(OR(G34="",I34=""),"",IF(G34&lt;=I34,"Yes",""))</f>
        <v/>
      </c>
    </row>
    <row r="35">
      <c r="C35" s="4" t="n"/>
      <c r="F35" s="5" t="str">
        <f>IF(OR(C35="",N(D35)=0),"",ROUND(C35/D35,4))</f>
        <v/>
      </c>
      <c r="H35" s="4" t="str">
        <f>IF(OR(F35="",G35=""),"",ROUND(F35*G35,2))</f>
        <v/>
      </c>
      <c r="J35" t="str">
        <f>IF(OR(G35="",I35=""),"",IF(G35&lt;=I35,"Yes",""))</f>
        <v/>
      </c>
    </row>
    <row r="36">
      <c r="C36" s="4" t="n"/>
      <c r="F36" s="5" t="str">
        <f>IF(OR(C36="",N(D36)=0),"",ROUND(C36/D36,4))</f>
        <v/>
      </c>
      <c r="H36" s="4" t="str">
        <f>IF(OR(F36="",G36=""),"",ROUND(F36*G36,2))</f>
        <v/>
      </c>
      <c r="J36" t="str">
        <f>IF(OR(G36="",I36=""),"",IF(G36&lt;=I36,"Yes",""))</f>
        <v/>
      </c>
    </row>
    <row r="37">
      <c r="C37" s="4" t="n"/>
      <c r="F37" s="5" t="str">
        <f>IF(OR(C37="",N(D37)=0),"",ROUND(C37/D37,4))</f>
        <v/>
      </c>
      <c r="H37" s="4" t="str">
        <f>IF(OR(F37="",G37=""),"",ROUND(F37*G37,2))</f>
        <v/>
      </c>
      <c r="J37" t="str">
        <f>IF(OR(G37="",I37=""),"",IF(G37&lt;=I37,"Yes",""))</f>
        <v/>
      </c>
    </row>
    <row r="38">
      <c r="C38" s="4" t="n"/>
      <c r="F38" s="5" t="str">
        <f>IF(OR(C38="",N(D38)=0),"",ROUND(C38/D38,4))</f>
        <v/>
      </c>
      <c r="H38" s="4" t="str">
        <f>IF(OR(F38="",G38=""),"",ROUND(F38*G38,2))</f>
        <v/>
      </c>
      <c r="J38" t="str">
        <f>IF(OR(G38="",I38=""),"",IF(G38&lt;=I38,"Yes",""))</f>
        <v/>
      </c>
    </row>
    <row r="39">
      <c r="C39" s="4" t="n"/>
      <c r="F39" s="5" t="str">
        <f>IF(OR(C39="",N(D39)=0),"",ROUND(C39/D39,4))</f>
        <v/>
      </c>
      <c r="H39" s="4" t="str">
        <f>IF(OR(F39="",G39=""),"",ROUND(F39*G39,2))</f>
        <v/>
      </c>
      <c r="J39" t="str">
        <f>IF(OR(G39="",I39=""),"",IF(G39&lt;=I39,"Yes",""))</f>
        <v/>
      </c>
    </row>
    <row r="40">
      <c r="C40" s="4" t="n"/>
      <c r="F40" s="5" t="str">
        <f>IF(OR(C40="",N(D40)=0),"",ROUND(C40/D40,4))</f>
        <v/>
      </c>
      <c r="H40" s="4" t="str">
        <f>IF(OR(F40="",G40=""),"",ROUND(F40*G40,2))</f>
        <v/>
      </c>
      <c r="J40" t="str">
        <f>IF(OR(G40="",I40=""),"",IF(G40&lt;=I40,"Yes",""))</f>
        <v/>
      </c>
    </row>
    <row r="41">
      <c r="C41" s="4" t="n"/>
      <c r="F41" s="5" t="str">
        <f>IF(OR(C41="",N(D41)=0),"",ROUND(C41/D41,4))</f>
        <v/>
      </c>
      <c r="H41" s="4" t="str">
        <f>IF(OR(F41="",G41=""),"",ROUND(F41*G41,2))</f>
        <v/>
      </c>
      <c r="J41" t="str">
        <f>IF(OR(G41="",I41=""),"",IF(G41&lt;=I41,"Yes",""))</f>
        <v/>
      </c>
    </row>
    <row r="42">
      <c r="C42" s="4" t="n"/>
      <c r="F42" s="5" t="str">
        <f>IF(OR(C42="",N(D42)=0),"",ROUND(C42/D42,4))</f>
        <v/>
      </c>
      <c r="H42" s="4" t="str">
        <f>IF(OR(F42="",G42=""),"",ROUND(F42*G42,2))</f>
        <v/>
      </c>
      <c r="J42" t="str">
        <f>IF(OR(G42="",I42=""),"",IF(G42&lt;=I42,"Yes",""))</f>
        <v/>
      </c>
    </row>
    <row r="43">
      <c r="C43" s="4" t="n"/>
      <c r="F43" s="5" t="str">
        <f>IF(OR(C43="",N(D43)=0),"",ROUND(C43/D43,4))</f>
        <v/>
      </c>
      <c r="H43" s="4" t="str">
        <f>IF(OR(F43="",G43=""),"",ROUND(F43*G43,2))</f>
        <v/>
      </c>
      <c r="J43" t="str">
        <f>IF(OR(G43="",I43=""),"",IF(G43&lt;=I43,"Yes",""))</f>
        <v/>
      </c>
    </row>
    <row r="44">
      <c r="C44" s="4" t="n"/>
      <c r="F44" s="5" t="str">
        <f>IF(OR(C44="",N(D44)=0),"",ROUND(C44/D44,4))</f>
        <v/>
      </c>
      <c r="H44" s="4" t="str">
        <f>IF(OR(F44="",G44=""),"",ROUND(F44*G44,2))</f>
        <v/>
      </c>
      <c r="J44" t="str">
        <f>IF(OR(G44="",I44=""),"",IF(G44&lt;=I44,"Yes",""))</f>
        <v/>
      </c>
    </row>
    <row r="45">
      <c r="C45" s="4" t="n"/>
      <c r="F45" s="5" t="str">
        <f>IF(OR(C45="",N(D45)=0),"",ROUND(C45/D45,4))</f>
        <v/>
      </c>
      <c r="H45" s="4" t="str">
        <f>IF(OR(F45="",G45=""),"",ROUND(F45*G45,2))</f>
        <v/>
      </c>
      <c r="J45" t="str">
        <f>IF(OR(G45="",I45=""),"",IF(G45&lt;=I45,"Yes",""))</f>
        <v/>
      </c>
    </row>
    <row r="46">
      <c r="C46" s="4" t="n"/>
      <c r="F46" s="5" t="str">
        <f>IF(OR(C46="",N(D46)=0),"",ROUND(C46/D46,4))</f>
        <v/>
      </c>
      <c r="H46" s="4" t="str">
        <f>IF(OR(F46="",G46=""),"",ROUND(F46*G46,2))</f>
        <v/>
      </c>
      <c r="J46" t="str">
        <f>IF(OR(G46="",I46=""),"",IF(G46&lt;=I46,"Yes",""))</f>
        <v/>
      </c>
    </row>
    <row r="47">
      <c r="C47" s="4" t="n"/>
      <c r="F47" s="5" t="str">
        <f>IF(OR(C47="",N(D47)=0),"",ROUND(C47/D47,4))</f>
        <v/>
      </c>
      <c r="H47" s="4" t="str">
        <f>IF(OR(F47="",G47=""),"",ROUND(F47*G47,2))</f>
        <v/>
      </c>
      <c r="J47" t="str">
        <f>IF(OR(G47="",I47=""),"",IF(G47&lt;=I47,"Yes",""))</f>
        <v/>
      </c>
    </row>
    <row r="48">
      <c r="C48" s="4" t="n"/>
      <c r="F48" s="5" t="str">
        <f>IF(OR(C48="",N(D48)=0),"",ROUND(C48/D48,4))</f>
        <v/>
      </c>
      <c r="H48" s="4" t="str">
        <f>IF(OR(F48="",G48=""),"",ROUND(F48*G48,2))</f>
        <v/>
      </c>
      <c r="J48" t="str">
        <f>IF(OR(G48="",I48=""),"",IF(G48&lt;=I48,"Yes",""))</f>
        <v/>
      </c>
    </row>
    <row r="49">
      <c r="C49" s="4" t="n"/>
      <c r="F49" s="5" t="str">
        <f>IF(OR(C49="",N(D49)=0),"",ROUND(C49/D49,4))</f>
        <v/>
      </c>
      <c r="H49" s="4" t="str">
        <f>IF(OR(F49="",G49=""),"",ROUND(F49*G49,2))</f>
        <v/>
      </c>
      <c r="J49" t="str">
        <f>IF(OR(G49="",I49=""),"",IF(G49&lt;=I49,"Yes",""))</f>
        <v/>
      </c>
    </row>
    <row r="50">
      <c r="C50" s="4" t="n"/>
      <c r="F50" s="5" t="str">
        <f>IF(OR(C50="",N(D50)=0),"",ROUND(C50/D50,4))</f>
        <v/>
      </c>
      <c r="H50" s="4" t="str">
        <f>IF(OR(F50="",G50=""),"",ROUND(F50*G50,2))</f>
        <v/>
      </c>
      <c r="J50" t="str">
        <f>IF(OR(G50="",I50=""),"",IF(G50&lt;=I50,"Yes",""))</f>
        <v/>
      </c>
    </row>
    <row r="51">
      <c r="C51" s="4" t="n"/>
      <c r="F51" s="5" t="str">
        <f>IF(OR(C51="",N(D51)=0),"",ROUND(C51/D51,4))</f>
        <v/>
      </c>
      <c r="H51" s="4" t="str">
        <f>IF(OR(F51="",G51=""),"",ROUND(F51*G51,2))</f>
        <v/>
      </c>
      <c r="J51" t="str">
        <f>IF(OR(G51="",I51=""),"",IF(G51&lt;=I51,"Yes",""))</f>
        <v/>
      </c>
    </row>
    <row r="52">
      <c r="C52" s="4" t="n"/>
      <c r="F52" s="5" t="str">
        <f>IF(OR(C52="",N(D52)=0),"",ROUND(C52/D52,4))</f>
        <v/>
      </c>
      <c r="H52" s="4" t="str">
        <f>IF(OR(F52="",G52=""),"",ROUND(F52*G52,2))</f>
        <v/>
      </c>
      <c r="J52" t="str">
        <f>IF(OR(G52="",I52=""),"",IF(G52&lt;=I52,"Yes",""))</f>
        <v/>
      </c>
    </row>
    <row r="53">
      <c r="C53" s="4" t="n"/>
      <c r="F53" s="5" t="str">
        <f>IF(OR(C53="",N(D53)=0),"",ROUND(C53/D53,4))</f>
        <v/>
      </c>
      <c r="H53" s="4" t="str">
        <f>IF(OR(F53="",G53=""),"",ROUND(F53*G53,2))</f>
        <v/>
      </c>
      <c r="J53" t="str">
        <f>IF(OR(G53="",I53=""),"",IF(G53&lt;=I53,"Yes",""))</f>
        <v/>
      </c>
    </row>
    <row r="54">
      <c r="C54" s="4" t="n"/>
      <c r="F54" s="5" t="str">
        <f>IF(OR(C54="",N(D54)=0),"",ROUND(C54/D54,4))</f>
        <v/>
      </c>
      <c r="H54" s="4" t="str">
        <f>IF(OR(F54="",G54=""),"",ROUND(F54*G54,2))</f>
        <v/>
      </c>
      <c r="J54" t="str">
        <f>IF(OR(G54="",I54=""),"",IF(G54&lt;=I54,"Yes",""))</f>
        <v/>
      </c>
    </row>
    <row r="55">
      <c r="C55" s="4" t="n"/>
      <c r="F55" s="5" t="str">
        <f>IF(OR(C55="",N(D55)=0),"",ROUND(C55/D55,4))</f>
        <v/>
      </c>
      <c r="H55" s="4" t="str">
        <f>IF(OR(F55="",G55=""),"",ROUND(F55*G55,2))</f>
        <v/>
      </c>
      <c r="J55" t="str">
        <f>IF(OR(G55="",I55=""),"",IF(G55&lt;=I55,"Yes",""))</f>
        <v/>
      </c>
    </row>
    <row r="56">
      <c r="C56" s="4" t="n"/>
      <c r="F56" s="5" t="str">
        <f>IF(OR(C56="",N(D56)=0),"",ROUND(C56/D56,4))</f>
        <v/>
      </c>
      <c r="H56" s="4" t="str">
        <f>IF(OR(F56="",G56=""),"",ROUND(F56*G56,2))</f>
        <v/>
      </c>
      <c r="J56" t="str">
        <f>IF(OR(G56="",I56=""),"",IF(G56&lt;=I56,"Yes",""))</f>
        <v/>
      </c>
    </row>
    <row r="57">
      <c r="C57" s="4" t="n"/>
      <c r="F57" s="5" t="str">
        <f>IF(OR(C57="",N(D57)=0),"",ROUND(C57/D57,4))</f>
        <v/>
      </c>
      <c r="H57" s="4" t="str">
        <f>IF(OR(F57="",G57=""),"",ROUND(F57*G57,2))</f>
        <v/>
      </c>
      <c r="J57" t="str">
        <f>IF(OR(G57="",I57=""),"",IF(G57&lt;=I57,"Yes",""))</f>
        <v/>
      </c>
    </row>
    <row r="58">
      <c r="C58" s="4" t="n"/>
      <c r="F58" s="5" t="str">
        <f>IF(OR(C58="",N(D58)=0),"",ROUND(C58/D58,4))</f>
        <v/>
      </c>
      <c r="H58" s="4" t="str">
        <f>IF(OR(F58="",G58=""),"",ROUND(F58*G58,2))</f>
        <v/>
      </c>
      <c r="J58" t="str">
        <f>IF(OR(G58="",I58=""),"",IF(G58&lt;=I58,"Yes",""))</f>
        <v/>
      </c>
    </row>
    <row r="59">
      <c r="C59" s="4" t="n"/>
      <c r="F59" s="5" t="str">
        <f>IF(OR(C59="",N(D59)=0),"",ROUND(C59/D59,4))</f>
        <v/>
      </c>
      <c r="H59" s="4" t="str">
        <f>IF(OR(F59="",G59=""),"",ROUND(F59*G59,2))</f>
        <v/>
      </c>
      <c r="J59" t="str">
        <f>IF(OR(G59="",I59=""),"",IF(G59&lt;=I59,"Yes",""))</f>
        <v/>
      </c>
    </row>
    <row r="60">
      <c r="C60" s="4" t="n"/>
      <c r="F60" s="5" t="str">
        <f>IF(OR(C60="",N(D60)=0),"",ROUND(C60/D60,4))</f>
        <v/>
      </c>
      <c r="H60" s="4" t="str">
        <f>IF(OR(F60="",G60=""),"",ROUND(F60*G60,2))</f>
        <v/>
      </c>
      <c r="J60" t="str">
        <f>IF(OR(G60="",I60=""),"",IF(G60&lt;=I60,"Yes",""))</f>
        <v/>
      </c>
    </row>
    <row r="62">
      <c r="A62" s="6" t="inlineStr">
        <is>
          <t>Total</t>
        </is>
      </c>
      <c r="H62" s="7">
        <f>SUM(H2:H60)</f>
        <v>198.69</v>
      </c>
    </row>
  </sheetData>
  <conditionalFormatting sqref="J2:J60">
    <cfRule type="cellIs" priority="1" operator="equal" dxfId="0">
      <formula>"Yes"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0" customWidth="1" min="3" max="3"/>
    <col width="13" customWidth="1" min="4" max="4"/>
    <col width="10" customWidth="1" min="5" max="5"/>
    <col width="28" customWidth="1" min="7" max="7"/>
    <col width="11" customWidth="1" min="8" max="8"/>
  </cols>
  <sheetData>
    <row r="1">
      <c r="A1" s="3" t="inlineStr">
        <is>
          <t>Design</t>
        </is>
      </c>
      <c r="B1" s="3" t="inlineStr">
        <is>
          <t>Material (as on Materials)</t>
        </is>
      </c>
      <c r="C1" s="3" t="inlineStr">
        <is>
          <t>Quantity</t>
        </is>
      </c>
      <c r="D1" s="3" t="inlineStr">
        <is>
          <t>Cost per use unit</t>
        </is>
      </c>
      <c r="E1" s="3" t="inlineStr">
        <is>
          <t>Cost</t>
        </is>
      </c>
      <c r="G1" s="8" t="inlineStr">
        <is>
          <t>Design</t>
        </is>
      </c>
      <c r="H1" s="8" t="inlineStr">
        <is>
          <t>Materials</t>
        </is>
      </c>
    </row>
    <row r="2">
      <c r="A2" t="inlineStr">
        <is>
          <t>Sea glass drop earrings</t>
        </is>
      </c>
      <c r="B2" t="inlineStr">
        <is>
          <t>Sea glass, earring size</t>
        </is>
      </c>
      <c r="C2" t="n">
        <v>2</v>
      </c>
      <c r="D2" s="5">
        <f>IF(B2="","",IFERROR(VLOOKUP(B2,Materials!$A$2:$F$60,6,0),""))</f>
        <v>0.5</v>
      </c>
      <c r="E2" s="4">
        <f>IF(OR(D2="",C2=""),"",ROUND(C2*D2,2))</f>
        <v>1</v>
      </c>
      <c r="G2" t="inlineStr">
        <is>
          <t>Sea glass drop earrings</t>
        </is>
      </c>
      <c r="H2" s="4">
        <f>IF(G2="","",SUMIF($A$2:$A$100,G2,$E$2:$E$100))</f>
        <v>2.75</v>
      </c>
    </row>
    <row r="3">
      <c r="A3" t="inlineStr">
        <is>
          <t>Sea glass drop earrings</t>
        </is>
      </c>
      <c r="B3" t="inlineStr">
        <is>
          <t>Sterling ear wires</t>
        </is>
      </c>
      <c r="C3" t="n">
        <v>1</v>
      </c>
      <c r="D3" s="5">
        <f>IF(B3="","",IFERROR(VLOOKUP(B3,Materials!$A$2:$F$60,6,0),""))</f>
        <v>0.9</v>
      </c>
      <c r="E3" s="4">
        <f>IF(OR(D3="",C3=""),"",ROUND(C3*D3,2))</f>
        <v>0.9</v>
      </c>
      <c r="G3" t="inlineStr">
        <is>
          <t>Sea glass pendant necklace</t>
        </is>
      </c>
      <c r="H3" s="4">
        <f>IF(G3="","",SUMIF($A$2:$A$100,G3,$E$2:$E$100))</f>
        <v>5.32</v>
      </c>
    </row>
    <row r="4">
      <c r="A4" t="inlineStr">
        <is>
          <t>Sea glass drop earrings</t>
        </is>
      </c>
      <c r="B4" t="inlineStr">
        <is>
          <t>Sterling wire, 20 gauge</t>
        </is>
      </c>
      <c r="C4" t="n">
        <v>6</v>
      </c>
      <c r="D4" s="5">
        <f>IF(B4="","",IFERROR(VLOOKUP(B4,Materials!$A$2:$F$60,6,0),""))</f>
        <v>0.0917</v>
      </c>
      <c r="E4" s="4">
        <f>IF(OR(D4="",C4=""),"",ROUND(C4*D4,2))</f>
        <v>0.55</v>
      </c>
      <c r="H4" s="4" t="str">
        <f>IF(G4="","",SUMIF($A$2:$A$100,G4,$E$2:$E$100))</f>
        <v/>
      </c>
    </row>
    <row r="5">
      <c r="A5" t="inlineStr">
        <is>
          <t>Sea glass drop earrings</t>
        </is>
      </c>
      <c r="B5" t="inlineStr">
        <is>
          <t>Sterling jump rings, 5 mm</t>
        </is>
      </c>
      <c r="C5" t="n">
        <v>2</v>
      </c>
      <c r="D5" s="5">
        <f>IF(B5="","",IFERROR(VLOOKUP(B5,Materials!$A$2:$F$60,6,0),""))</f>
        <v>0.15</v>
      </c>
      <c r="E5" s="4">
        <f>IF(OR(D5="",C5=""),"",ROUND(C5*D5,2))</f>
        <v>0.3</v>
      </c>
      <c r="H5" s="4" t="str">
        <f>IF(G5="","",SUMIF($A$2:$A$100,G5,$E$2:$E$100))</f>
        <v/>
      </c>
    </row>
    <row r="6">
      <c r="A6" t="inlineStr">
        <is>
          <t>Sea glass pendant necklace</t>
        </is>
      </c>
      <c r="B6" t="inlineStr">
        <is>
          <t>Sterling chain, 1.5 mm</t>
        </is>
      </c>
      <c r="C6" t="n">
        <v>18</v>
      </c>
      <c r="D6" s="5">
        <f>IF(B6="","",IFERROR(VLOOKUP(B6,Materials!$A$2:$F$60,6,0),""))</f>
        <v>0.15</v>
      </c>
      <c r="E6" s="4">
        <f>IF(OR(D6="",C6=""),"",ROUND(C6*D6,2))</f>
        <v>2.7</v>
      </c>
      <c r="H6" s="4" t="str">
        <f>IF(G6="","",SUMIF($A$2:$A$100,G6,$E$2:$E$100))</f>
        <v/>
      </c>
    </row>
    <row r="7">
      <c r="A7" t="inlineStr">
        <is>
          <t>Sea glass pendant necklace</t>
        </is>
      </c>
      <c r="B7" t="inlineStr">
        <is>
          <t>Lobster clasps</t>
        </is>
      </c>
      <c r="C7" t="n">
        <v>1</v>
      </c>
      <c r="D7" s="5">
        <f>IF(B7="","",IFERROR(VLOOKUP(B7,Materials!$A$2:$F$60,6,0),""))</f>
        <v>1.2</v>
      </c>
      <c r="E7" s="4">
        <f>IF(OR(D7="",C7=""),"",ROUND(C7*D7,2))</f>
        <v>1.2</v>
      </c>
      <c r="H7" s="4" t="str">
        <f>IF(G7="","",SUMIF($A$2:$A$100,G7,$E$2:$E$100))</f>
        <v/>
      </c>
    </row>
    <row r="8">
      <c r="A8" t="inlineStr">
        <is>
          <t>Sea glass pendant necklace</t>
        </is>
      </c>
      <c r="B8" t="inlineStr">
        <is>
          <t>Sterling jump rings, 5 mm</t>
        </is>
      </c>
      <c r="C8" t="n">
        <v>2</v>
      </c>
      <c r="D8" s="5">
        <f>IF(B8="","",IFERROR(VLOOKUP(B8,Materials!$A$2:$F$60,6,0),""))</f>
        <v>0.15</v>
      </c>
      <c r="E8" s="4">
        <f>IF(OR(D8="",C8=""),"",ROUND(C8*D8,2))</f>
        <v>0.3</v>
      </c>
      <c r="H8" s="4" t="str">
        <f>IF(G8="","",SUMIF($A$2:$A$100,G8,$E$2:$E$100))</f>
        <v/>
      </c>
    </row>
    <row r="9">
      <c r="A9" t="inlineStr">
        <is>
          <t>Sea glass pendant necklace</t>
        </is>
      </c>
      <c r="B9" t="inlineStr">
        <is>
          <t>Sea glass, pendant size</t>
        </is>
      </c>
      <c r="C9" t="n">
        <v>1</v>
      </c>
      <c r="D9" s="5">
        <f>IF(B9="","",IFERROR(VLOOKUP(B9,Materials!$A$2:$F$60,6,0),""))</f>
        <v>0.75</v>
      </c>
      <c r="E9" s="4">
        <f>IF(OR(D9="",C9=""),"",ROUND(C9*D9,2))</f>
        <v>0.75</v>
      </c>
      <c r="H9" s="4" t="str">
        <f>IF(G9="","",SUMIF($A$2:$A$100,G9,$E$2:$E$100))</f>
        <v/>
      </c>
    </row>
    <row r="10">
      <c r="A10" t="inlineStr">
        <is>
          <t>Sea glass pendant necklace</t>
        </is>
      </c>
      <c r="B10" t="inlineStr">
        <is>
          <t>Sterling wire, 20 gauge</t>
        </is>
      </c>
      <c r="C10" t="n">
        <v>4</v>
      </c>
      <c r="D10" s="5">
        <f>IF(B10="","",IFERROR(VLOOKUP(B10,Materials!$A$2:$F$60,6,0),""))</f>
        <v>0.0917</v>
      </c>
      <c r="E10" s="4">
        <f>IF(OR(D10="",C10=""),"",ROUND(C10*D10,2))</f>
        <v>0.37</v>
      </c>
      <c r="H10" s="4" t="str">
        <f>IF(G10="","",SUMIF($A$2:$A$100,G10,$E$2:$E$100))</f>
        <v/>
      </c>
    </row>
    <row r="11">
      <c r="D11" s="5" t="str">
        <f>IF(B11="","",IFERROR(VLOOKUP(B11,Materials!$A$2:$F$60,6,0),""))</f>
        <v/>
      </c>
      <c r="E11" s="4" t="str">
        <f>IF(OR(D11="",C11=""),"",ROUND(C11*D11,2))</f>
        <v/>
      </c>
      <c r="H11" s="4" t="str">
        <f>IF(G11="","",SUMIF($A$2:$A$100,G11,$E$2:$E$100))</f>
        <v/>
      </c>
    </row>
    <row r="12">
      <c r="D12" s="5" t="str">
        <f>IF(B12="","",IFERROR(VLOOKUP(B12,Materials!$A$2:$F$60,6,0),""))</f>
        <v/>
      </c>
      <c r="E12" s="4" t="str">
        <f>IF(OR(D12="",C12=""),"",ROUND(C12*D12,2))</f>
        <v/>
      </c>
      <c r="H12" s="4" t="str">
        <f>IF(G12="","",SUMIF($A$2:$A$100,G12,$E$2:$E$100))</f>
        <v/>
      </c>
    </row>
    <row r="13">
      <c r="D13" s="5" t="str">
        <f>IF(B13="","",IFERROR(VLOOKUP(B13,Materials!$A$2:$F$60,6,0),""))</f>
        <v/>
      </c>
      <c r="E13" s="4" t="str">
        <f>IF(OR(D13="",C13=""),"",ROUND(C13*D13,2))</f>
        <v/>
      </c>
      <c r="H13" s="4" t="str">
        <f>IF(G13="","",SUMIF($A$2:$A$100,G13,$E$2:$E$100))</f>
        <v/>
      </c>
    </row>
    <row r="14">
      <c r="D14" s="5" t="str">
        <f>IF(B14="","",IFERROR(VLOOKUP(B14,Materials!$A$2:$F$60,6,0),""))</f>
        <v/>
      </c>
      <c r="E14" s="4" t="str">
        <f>IF(OR(D14="",C14=""),"",ROUND(C14*D14,2))</f>
        <v/>
      </c>
      <c r="H14" s="4" t="str">
        <f>IF(G14="","",SUMIF($A$2:$A$100,G14,$E$2:$E$100))</f>
        <v/>
      </c>
    </row>
    <row r="15">
      <c r="D15" s="5" t="str">
        <f>IF(B15="","",IFERROR(VLOOKUP(B15,Materials!$A$2:$F$60,6,0),""))</f>
        <v/>
      </c>
      <c r="E15" s="4" t="str">
        <f>IF(OR(D15="",C15=""),"",ROUND(C15*D15,2))</f>
        <v/>
      </c>
      <c r="H15" s="4" t="str">
        <f>IF(G15="","",SUMIF($A$2:$A$100,G15,$E$2:$E$100))</f>
        <v/>
      </c>
    </row>
    <row r="16">
      <c r="D16" s="5" t="str">
        <f>IF(B16="","",IFERROR(VLOOKUP(B16,Materials!$A$2:$F$60,6,0),""))</f>
        <v/>
      </c>
      <c r="E16" s="4" t="str">
        <f>IF(OR(D16="",C16=""),"",ROUND(C16*D16,2))</f>
        <v/>
      </c>
      <c r="H16" s="4" t="str">
        <f>IF(G16="","",SUMIF($A$2:$A$100,G16,$E$2:$E$100))</f>
        <v/>
      </c>
    </row>
    <row r="17">
      <c r="D17" s="5" t="str">
        <f>IF(B17="","",IFERROR(VLOOKUP(B17,Materials!$A$2:$F$60,6,0),""))</f>
        <v/>
      </c>
      <c r="E17" s="4" t="str">
        <f>IF(OR(D17="",C17=""),"",ROUND(C17*D17,2))</f>
        <v/>
      </c>
      <c r="H17" s="4" t="str">
        <f>IF(G17="","",SUMIF($A$2:$A$100,G17,$E$2:$E$100))</f>
        <v/>
      </c>
    </row>
    <row r="18">
      <c r="D18" s="5" t="str">
        <f>IF(B18="","",IFERROR(VLOOKUP(B18,Materials!$A$2:$F$60,6,0),""))</f>
        <v/>
      </c>
      <c r="E18" s="4" t="str">
        <f>IF(OR(D18="",C18=""),"",ROUND(C18*D18,2))</f>
        <v/>
      </c>
      <c r="H18" s="4" t="str">
        <f>IF(G18="","",SUMIF($A$2:$A$100,G18,$E$2:$E$100))</f>
        <v/>
      </c>
    </row>
    <row r="19">
      <c r="D19" s="5" t="str">
        <f>IF(B19="","",IFERROR(VLOOKUP(B19,Materials!$A$2:$F$60,6,0),""))</f>
        <v/>
      </c>
      <c r="E19" s="4" t="str">
        <f>IF(OR(D19="",C19=""),"",ROUND(C19*D19,2))</f>
        <v/>
      </c>
      <c r="H19" s="4" t="str">
        <f>IF(G19="","",SUMIF($A$2:$A$100,G19,$E$2:$E$100))</f>
        <v/>
      </c>
    </row>
    <row r="20">
      <c r="D20" s="5" t="str">
        <f>IF(B20="","",IFERROR(VLOOKUP(B20,Materials!$A$2:$F$60,6,0),""))</f>
        <v/>
      </c>
      <c r="E20" s="4" t="str">
        <f>IF(OR(D20="",C20=""),"",ROUND(C20*D20,2))</f>
        <v/>
      </c>
      <c r="H20" s="4" t="str">
        <f>IF(G20="","",SUMIF($A$2:$A$100,G20,$E$2:$E$100))</f>
        <v/>
      </c>
    </row>
    <row r="21">
      <c r="D21" s="5" t="str">
        <f>IF(B21="","",IFERROR(VLOOKUP(B21,Materials!$A$2:$F$60,6,0),""))</f>
        <v/>
      </c>
      <c r="E21" s="4" t="str">
        <f>IF(OR(D21="",C21=""),"",ROUND(C21*D21,2))</f>
        <v/>
      </c>
    </row>
    <row r="22">
      <c r="D22" s="5" t="str">
        <f>IF(B22="","",IFERROR(VLOOKUP(B22,Materials!$A$2:$F$60,6,0),""))</f>
        <v/>
      </c>
      <c r="E22" s="4" t="str">
        <f>IF(OR(D22="",C22=""),"",ROUND(C22*D22,2))</f>
        <v/>
      </c>
      <c r="G22" s="9" t="inlineStr">
        <is>
          <t>One line per part on the left; each design's materials cost adds up on the right. Type material names exactly as on Materials.</t>
        </is>
      </c>
    </row>
    <row r="23">
      <c r="D23" s="5" t="str">
        <f>IF(B23="","",IFERROR(VLOOKUP(B23,Materials!$A$2:$F$60,6,0),""))</f>
        <v/>
      </c>
      <c r="E23" s="4" t="str">
        <f>IF(OR(D23="",C23=""),"",ROUND(C23*D23,2))</f>
        <v/>
      </c>
    </row>
    <row r="24">
      <c r="D24" s="5" t="str">
        <f>IF(B24="","",IFERROR(VLOOKUP(B24,Materials!$A$2:$F$60,6,0),""))</f>
        <v/>
      </c>
      <c r="E24" s="4" t="str">
        <f>IF(OR(D24="",C24=""),"",ROUND(C24*D24,2))</f>
        <v/>
      </c>
    </row>
    <row r="25">
      <c r="D25" s="5" t="str">
        <f>IF(B25="","",IFERROR(VLOOKUP(B25,Materials!$A$2:$F$60,6,0),""))</f>
        <v/>
      </c>
      <c r="E25" s="4" t="str">
        <f>IF(OR(D25="",C25=""),"",ROUND(C25*D25,2))</f>
        <v/>
      </c>
    </row>
    <row r="26">
      <c r="D26" s="5" t="str">
        <f>IF(B26="","",IFERROR(VLOOKUP(B26,Materials!$A$2:$F$60,6,0),""))</f>
        <v/>
      </c>
      <c r="E26" s="4" t="str">
        <f>IF(OR(D26="",C26=""),"",ROUND(C26*D26,2))</f>
        <v/>
      </c>
    </row>
    <row r="27">
      <c r="D27" s="5" t="str">
        <f>IF(B27="","",IFERROR(VLOOKUP(B27,Materials!$A$2:$F$60,6,0),""))</f>
        <v/>
      </c>
      <c r="E27" s="4" t="str">
        <f>IF(OR(D27="",C27=""),"",ROUND(C27*D27,2))</f>
        <v/>
      </c>
    </row>
    <row r="28">
      <c r="D28" s="5" t="str">
        <f>IF(B28="","",IFERROR(VLOOKUP(B28,Materials!$A$2:$F$60,6,0),""))</f>
        <v/>
      </c>
      <c r="E28" s="4" t="str">
        <f>IF(OR(D28="",C28=""),"",ROUND(C28*D28,2))</f>
        <v/>
      </c>
    </row>
    <row r="29">
      <c r="D29" s="5" t="str">
        <f>IF(B29="","",IFERROR(VLOOKUP(B29,Materials!$A$2:$F$60,6,0),""))</f>
        <v/>
      </c>
      <c r="E29" s="4" t="str">
        <f>IF(OR(D29="",C29=""),"",ROUND(C29*D29,2))</f>
        <v/>
      </c>
    </row>
    <row r="30">
      <c r="D30" s="5" t="str">
        <f>IF(B30="","",IFERROR(VLOOKUP(B30,Materials!$A$2:$F$60,6,0),""))</f>
        <v/>
      </c>
      <c r="E30" s="4" t="str">
        <f>IF(OR(D30="",C30=""),"",ROUND(C30*D30,2))</f>
        <v/>
      </c>
    </row>
    <row r="31">
      <c r="D31" s="5" t="str">
        <f>IF(B31="","",IFERROR(VLOOKUP(B31,Materials!$A$2:$F$60,6,0),""))</f>
        <v/>
      </c>
      <c r="E31" s="4" t="str">
        <f>IF(OR(D31="",C31=""),"",ROUND(C31*D31,2))</f>
        <v/>
      </c>
    </row>
    <row r="32">
      <c r="D32" s="5" t="str">
        <f>IF(B32="","",IFERROR(VLOOKUP(B32,Materials!$A$2:$F$60,6,0),""))</f>
        <v/>
      </c>
      <c r="E32" s="4" t="str">
        <f>IF(OR(D32="",C32=""),"",ROUND(C32*D32,2))</f>
        <v/>
      </c>
    </row>
    <row r="33">
      <c r="D33" s="5" t="str">
        <f>IF(B33="","",IFERROR(VLOOKUP(B33,Materials!$A$2:$F$60,6,0),""))</f>
        <v/>
      </c>
      <c r="E33" s="4" t="str">
        <f>IF(OR(D33="",C33=""),"",ROUND(C33*D33,2))</f>
        <v/>
      </c>
    </row>
    <row r="34">
      <c r="D34" s="5" t="str">
        <f>IF(B34="","",IFERROR(VLOOKUP(B34,Materials!$A$2:$F$60,6,0),""))</f>
        <v/>
      </c>
      <c r="E34" s="4" t="str">
        <f>IF(OR(D34="",C34=""),"",ROUND(C34*D34,2))</f>
        <v/>
      </c>
    </row>
    <row r="35">
      <c r="D35" s="5" t="str">
        <f>IF(B35="","",IFERROR(VLOOKUP(B35,Materials!$A$2:$F$60,6,0),""))</f>
        <v/>
      </c>
      <c r="E35" s="4" t="str">
        <f>IF(OR(D35="",C35=""),"",ROUND(C35*D35,2))</f>
        <v/>
      </c>
    </row>
    <row r="36">
      <c r="D36" s="5" t="str">
        <f>IF(B36="","",IFERROR(VLOOKUP(B36,Materials!$A$2:$F$60,6,0),""))</f>
        <v/>
      </c>
      <c r="E36" s="4" t="str">
        <f>IF(OR(D36="",C36=""),"",ROUND(C36*D36,2))</f>
        <v/>
      </c>
    </row>
    <row r="37">
      <c r="D37" s="5" t="str">
        <f>IF(B37="","",IFERROR(VLOOKUP(B37,Materials!$A$2:$F$60,6,0),""))</f>
        <v/>
      </c>
      <c r="E37" s="4" t="str">
        <f>IF(OR(D37="",C37=""),"",ROUND(C37*D37,2))</f>
        <v/>
      </c>
    </row>
    <row r="38">
      <c r="D38" s="5" t="str">
        <f>IF(B38="","",IFERROR(VLOOKUP(B38,Materials!$A$2:$F$60,6,0),""))</f>
        <v/>
      </c>
      <c r="E38" s="4" t="str">
        <f>IF(OR(D38="",C38=""),"",ROUND(C38*D38,2))</f>
        <v/>
      </c>
    </row>
    <row r="39">
      <c r="D39" s="5" t="str">
        <f>IF(B39="","",IFERROR(VLOOKUP(B39,Materials!$A$2:$F$60,6,0),""))</f>
        <v/>
      </c>
      <c r="E39" s="4" t="str">
        <f>IF(OR(D39="",C39=""),"",ROUND(C39*D39,2))</f>
        <v/>
      </c>
    </row>
    <row r="40">
      <c r="D40" s="5" t="str">
        <f>IF(B40="","",IFERROR(VLOOKUP(B40,Materials!$A$2:$F$60,6,0),""))</f>
        <v/>
      </c>
      <c r="E40" s="4" t="str">
        <f>IF(OR(D40="",C40=""),"",ROUND(C40*D40,2))</f>
        <v/>
      </c>
    </row>
    <row r="41">
      <c r="D41" s="5" t="str">
        <f>IF(B41="","",IFERROR(VLOOKUP(B41,Materials!$A$2:$F$60,6,0),""))</f>
        <v/>
      </c>
      <c r="E41" s="4" t="str">
        <f>IF(OR(D41="",C41=""),"",ROUND(C41*D41,2))</f>
        <v/>
      </c>
    </row>
    <row r="42">
      <c r="D42" s="5" t="str">
        <f>IF(B42="","",IFERROR(VLOOKUP(B42,Materials!$A$2:$F$60,6,0),""))</f>
        <v/>
      </c>
      <c r="E42" s="4" t="str">
        <f>IF(OR(D42="",C42=""),"",ROUND(C42*D42,2))</f>
        <v/>
      </c>
    </row>
    <row r="43">
      <c r="D43" s="5" t="str">
        <f>IF(B43="","",IFERROR(VLOOKUP(B43,Materials!$A$2:$F$60,6,0),""))</f>
        <v/>
      </c>
      <c r="E43" s="4" t="str">
        <f>IF(OR(D43="",C43=""),"",ROUND(C43*D43,2))</f>
        <v/>
      </c>
    </row>
    <row r="44">
      <c r="D44" s="5" t="str">
        <f>IF(B44="","",IFERROR(VLOOKUP(B44,Materials!$A$2:$F$60,6,0),""))</f>
        <v/>
      </c>
      <c r="E44" s="4" t="str">
        <f>IF(OR(D44="",C44=""),"",ROUND(C44*D44,2))</f>
        <v/>
      </c>
    </row>
    <row r="45">
      <c r="D45" s="5" t="str">
        <f>IF(B45="","",IFERROR(VLOOKUP(B45,Materials!$A$2:$F$60,6,0),""))</f>
        <v/>
      </c>
      <c r="E45" s="4" t="str">
        <f>IF(OR(D45="",C45=""),"",ROUND(C45*D45,2))</f>
        <v/>
      </c>
    </row>
    <row r="46">
      <c r="D46" s="5" t="str">
        <f>IF(B46="","",IFERROR(VLOOKUP(B46,Materials!$A$2:$F$60,6,0),""))</f>
        <v/>
      </c>
      <c r="E46" s="4" t="str">
        <f>IF(OR(D46="",C46=""),"",ROUND(C46*D46,2))</f>
        <v/>
      </c>
    </row>
    <row r="47">
      <c r="D47" s="5" t="str">
        <f>IF(B47="","",IFERROR(VLOOKUP(B47,Materials!$A$2:$F$60,6,0),""))</f>
        <v/>
      </c>
      <c r="E47" s="4" t="str">
        <f>IF(OR(D47="",C47=""),"",ROUND(C47*D47,2))</f>
        <v/>
      </c>
    </row>
    <row r="48">
      <c r="D48" s="5" t="str">
        <f>IF(B48="","",IFERROR(VLOOKUP(B48,Materials!$A$2:$F$60,6,0),""))</f>
        <v/>
      </c>
      <c r="E48" s="4" t="str">
        <f>IF(OR(D48="",C48=""),"",ROUND(C48*D48,2))</f>
        <v/>
      </c>
    </row>
    <row r="49">
      <c r="D49" s="5" t="str">
        <f>IF(B49="","",IFERROR(VLOOKUP(B49,Materials!$A$2:$F$60,6,0),""))</f>
        <v/>
      </c>
      <c r="E49" s="4" t="str">
        <f>IF(OR(D49="",C49=""),"",ROUND(C49*D49,2))</f>
        <v/>
      </c>
    </row>
    <row r="50">
      <c r="D50" s="5" t="str">
        <f>IF(B50="","",IFERROR(VLOOKUP(B50,Materials!$A$2:$F$60,6,0),""))</f>
        <v/>
      </c>
      <c r="E50" s="4" t="str">
        <f>IF(OR(D50="",C50=""),"",ROUND(C50*D50,2))</f>
        <v/>
      </c>
    </row>
    <row r="51">
      <c r="D51" s="5" t="str">
        <f>IF(B51="","",IFERROR(VLOOKUP(B51,Materials!$A$2:$F$60,6,0),""))</f>
        <v/>
      </c>
      <c r="E51" s="4" t="str">
        <f>IF(OR(D51="",C51=""),"",ROUND(C51*D51,2))</f>
        <v/>
      </c>
    </row>
    <row r="52">
      <c r="D52" s="5" t="str">
        <f>IF(B52="","",IFERROR(VLOOKUP(B52,Materials!$A$2:$F$60,6,0),""))</f>
        <v/>
      </c>
      <c r="E52" s="4" t="str">
        <f>IF(OR(D52="",C52=""),"",ROUND(C52*D52,2))</f>
        <v/>
      </c>
    </row>
    <row r="53">
      <c r="D53" s="5" t="str">
        <f>IF(B53="","",IFERROR(VLOOKUP(B53,Materials!$A$2:$F$60,6,0),""))</f>
        <v/>
      </c>
      <c r="E53" s="4" t="str">
        <f>IF(OR(D53="",C53=""),"",ROUND(C53*D53,2))</f>
        <v/>
      </c>
    </row>
    <row r="54">
      <c r="D54" s="5" t="str">
        <f>IF(B54="","",IFERROR(VLOOKUP(B54,Materials!$A$2:$F$60,6,0),""))</f>
        <v/>
      </c>
      <c r="E54" s="4" t="str">
        <f>IF(OR(D54="",C54=""),"",ROUND(C54*D54,2))</f>
        <v/>
      </c>
    </row>
    <row r="55">
      <c r="D55" s="5" t="str">
        <f>IF(B55="","",IFERROR(VLOOKUP(B55,Materials!$A$2:$F$60,6,0),""))</f>
        <v/>
      </c>
      <c r="E55" s="4" t="str">
        <f>IF(OR(D55="",C55=""),"",ROUND(C55*D55,2))</f>
        <v/>
      </c>
    </row>
    <row r="56">
      <c r="D56" s="5" t="str">
        <f>IF(B56="","",IFERROR(VLOOKUP(B56,Materials!$A$2:$F$60,6,0),""))</f>
        <v/>
      </c>
      <c r="E56" s="4" t="str">
        <f>IF(OR(D56="",C56=""),"",ROUND(C56*D56,2))</f>
        <v/>
      </c>
    </row>
    <row r="57">
      <c r="D57" s="5" t="str">
        <f>IF(B57="","",IFERROR(VLOOKUP(B57,Materials!$A$2:$F$60,6,0),""))</f>
        <v/>
      </c>
      <c r="E57" s="4" t="str">
        <f>IF(OR(D57="",C57=""),"",ROUND(C57*D57,2))</f>
        <v/>
      </c>
    </row>
    <row r="58">
      <c r="D58" s="5" t="str">
        <f>IF(B58="","",IFERROR(VLOOKUP(B58,Materials!$A$2:$F$60,6,0),""))</f>
        <v/>
      </c>
      <c r="E58" s="4" t="str">
        <f>IF(OR(D58="",C58=""),"",ROUND(C58*D58,2))</f>
        <v/>
      </c>
    </row>
    <row r="59">
      <c r="D59" s="5" t="str">
        <f>IF(B59="","",IFERROR(VLOOKUP(B59,Materials!$A$2:$F$60,6,0),""))</f>
        <v/>
      </c>
      <c r="E59" s="4" t="str">
        <f>IF(OR(D59="",C59=""),"",ROUND(C59*D59,2))</f>
        <v/>
      </c>
    </row>
    <row r="60">
      <c r="D60" s="5" t="str">
        <f>IF(B60="","",IFERROR(VLOOKUP(B60,Materials!$A$2:$F$60,6,0),""))</f>
        <v/>
      </c>
      <c r="E60" s="4" t="str">
        <f>IF(OR(D60="",C60=""),"",ROUND(C60*D60,2))</f>
        <v/>
      </c>
    </row>
    <row r="61">
      <c r="D61" s="5" t="str">
        <f>IF(B61="","",IFERROR(VLOOKUP(B61,Materials!$A$2:$F$60,6,0),""))</f>
        <v/>
      </c>
      <c r="E61" s="4" t="str">
        <f>IF(OR(D61="",C61=""),"",ROUND(C61*D61,2))</f>
        <v/>
      </c>
    </row>
    <row r="62">
      <c r="D62" s="5" t="str">
        <f>IF(B62="","",IFERROR(VLOOKUP(B62,Materials!$A$2:$F$60,6,0),""))</f>
        <v/>
      </c>
      <c r="E62" s="4" t="str">
        <f>IF(OR(D62="",C62=""),"",ROUND(C62*D62,2))</f>
        <v/>
      </c>
    </row>
    <row r="63">
      <c r="D63" s="5" t="str">
        <f>IF(B63="","",IFERROR(VLOOKUP(B63,Materials!$A$2:$F$60,6,0),""))</f>
        <v/>
      </c>
      <c r="E63" s="4" t="str">
        <f>IF(OR(D63="",C63=""),"",ROUND(C63*D63,2))</f>
        <v/>
      </c>
    </row>
    <row r="64">
      <c r="D64" s="5" t="str">
        <f>IF(B64="","",IFERROR(VLOOKUP(B64,Materials!$A$2:$F$60,6,0),""))</f>
        <v/>
      </c>
      <c r="E64" s="4" t="str">
        <f>IF(OR(D64="",C64=""),"",ROUND(C64*D64,2))</f>
        <v/>
      </c>
    </row>
    <row r="65">
      <c r="D65" s="5" t="str">
        <f>IF(B65="","",IFERROR(VLOOKUP(B65,Materials!$A$2:$F$60,6,0),""))</f>
        <v/>
      </c>
      <c r="E65" s="4" t="str">
        <f>IF(OR(D65="",C65=""),"",ROUND(C65*D65,2))</f>
        <v/>
      </c>
    </row>
    <row r="66">
      <c r="D66" s="5" t="str">
        <f>IF(B66="","",IFERROR(VLOOKUP(B66,Materials!$A$2:$F$60,6,0),""))</f>
        <v/>
      </c>
      <c r="E66" s="4" t="str">
        <f>IF(OR(D66="",C66=""),"",ROUND(C66*D66,2))</f>
        <v/>
      </c>
    </row>
    <row r="67">
      <c r="D67" s="5" t="str">
        <f>IF(B67="","",IFERROR(VLOOKUP(B67,Materials!$A$2:$F$60,6,0),""))</f>
        <v/>
      </c>
      <c r="E67" s="4" t="str">
        <f>IF(OR(D67="",C67=""),"",ROUND(C67*D67,2))</f>
        <v/>
      </c>
    </row>
    <row r="68">
      <c r="D68" s="5" t="str">
        <f>IF(B68="","",IFERROR(VLOOKUP(B68,Materials!$A$2:$F$60,6,0),""))</f>
        <v/>
      </c>
      <c r="E68" s="4" t="str">
        <f>IF(OR(D68="",C68=""),"",ROUND(C68*D68,2))</f>
        <v/>
      </c>
    </row>
    <row r="69">
      <c r="D69" s="5" t="str">
        <f>IF(B69="","",IFERROR(VLOOKUP(B69,Materials!$A$2:$F$60,6,0),""))</f>
        <v/>
      </c>
      <c r="E69" s="4" t="str">
        <f>IF(OR(D69="",C69=""),"",ROUND(C69*D69,2))</f>
        <v/>
      </c>
    </row>
    <row r="70">
      <c r="D70" s="5" t="str">
        <f>IF(B70="","",IFERROR(VLOOKUP(B70,Materials!$A$2:$F$60,6,0),""))</f>
        <v/>
      </c>
      <c r="E70" s="4" t="str">
        <f>IF(OR(D70="",C70=""),"",ROUND(C70*D70,2))</f>
        <v/>
      </c>
    </row>
    <row r="71">
      <c r="D71" s="5" t="str">
        <f>IF(B71="","",IFERROR(VLOOKUP(B71,Materials!$A$2:$F$60,6,0),""))</f>
        <v/>
      </c>
      <c r="E71" s="4" t="str">
        <f>IF(OR(D71="",C71=""),"",ROUND(C71*D71,2))</f>
        <v/>
      </c>
    </row>
    <row r="72">
      <c r="D72" s="5" t="str">
        <f>IF(B72="","",IFERROR(VLOOKUP(B72,Materials!$A$2:$F$60,6,0),""))</f>
        <v/>
      </c>
      <c r="E72" s="4" t="str">
        <f>IF(OR(D72="",C72=""),"",ROUND(C72*D72,2))</f>
        <v/>
      </c>
    </row>
    <row r="73">
      <c r="D73" s="5" t="str">
        <f>IF(B73="","",IFERROR(VLOOKUP(B73,Materials!$A$2:$F$60,6,0),""))</f>
        <v/>
      </c>
      <c r="E73" s="4" t="str">
        <f>IF(OR(D73="",C73=""),"",ROUND(C73*D73,2))</f>
        <v/>
      </c>
    </row>
    <row r="74">
      <c r="D74" s="5" t="str">
        <f>IF(B74="","",IFERROR(VLOOKUP(B74,Materials!$A$2:$F$60,6,0),""))</f>
        <v/>
      </c>
      <c r="E74" s="4" t="str">
        <f>IF(OR(D74="",C74=""),"",ROUND(C74*D74,2))</f>
        <v/>
      </c>
    </row>
    <row r="75">
      <c r="D75" s="5" t="str">
        <f>IF(B75="","",IFERROR(VLOOKUP(B75,Materials!$A$2:$F$60,6,0),""))</f>
        <v/>
      </c>
      <c r="E75" s="4" t="str">
        <f>IF(OR(D75="",C75=""),"",ROUND(C75*D75,2))</f>
        <v/>
      </c>
    </row>
    <row r="76">
      <c r="D76" s="5" t="str">
        <f>IF(B76="","",IFERROR(VLOOKUP(B76,Materials!$A$2:$F$60,6,0),""))</f>
        <v/>
      </c>
      <c r="E76" s="4" t="str">
        <f>IF(OR(D76="",C76=""),"",ROUND(C76*D76,2))</f>
        <v/>
      </c>
    </row>
    <row r="77">
      <c r="D77" s="5" t="str">
        <f>IF(B77="","",IFERROR(VLOOKUP(B77,Materials!$A$2:$F$60,6,0),""))</f>
        <v/>
      </c>
      <c r="E77" s="4" t="str">
        <f>IF(OR(D77="",C77=""),"",ROUND(C77*D77,2))</f>
        <v/>
      </c>
    </row>
    <row r="78">
      <c r="D78" s="5" t="str">
        <f>IF(B78="","",IFERROR(VLOOKUP(B78,Materials!$A$2:$F$60,6,0),""))</f>
        <v/>
      </c>
      <c r="E78" s="4" t="str">
        <f>IF(OR(D78="",C78=""),"",ROUND(C78*D78,2))</f>
        <v/>
      </c>
    </row>
    <row r="79">
      <c r="D79" s="5" t="str">
        <f>IF(B79="","",IFERROR(VLOOKUP(B79,Materials!$A$2:$F$60,6,0),""))</f>
        <v/>
      </c>
      <c r="E79" s="4" t="str">
        <f>IF(OR(D79="",C79=""),"",ROUND(C79*D79,2))</f>
        <v/>
      </c>
    </row>
    <row r="80">
      <c r="D80" s="5" t="str">
        <f>IF(B80="","",IFERROR(VLOOKUP(B80,Materials!$A$2:$F$60,6,0),""))</f>
        <v/>
      </c>
      <c r="E80" s="4" t="str">
        <f>IF(OR(D80="",C80=""),"",ROUND(C80*D80,2))</f>
        <v/>
      </c>
    </row>
    <row r="81">
      <c r="D81" s="5" t="str">
        <f>IF(B81="","",IFERROR(VLOOKUP(B81,Materials!$A$2:$F$60,6,0),""))</f>
        <v/>
      </c>
      <c r="E81" s="4" t="str">
        <f>IF(OR(D81="",C81=""),"",ROUND(C81*D81,2))</f>
        <v/>
      </c>
    </row>
    <row r="82">
      <c r="D82" s="5" t="str">
        <f>IF(B82="","",IFERROR(VLOOKUP(B82,Materials!$A$2:$F$60,6,0),""))</f>
        <v/>
      </c>
      <c r="E82" s="4" t="str">
        <f>IF(OR(D82="",C82=""),"",ROUND(C82*D82,2))</f>
        <v/>
      </c>
    </row>
    <row r="83">
      <c r="D83" s="5" t="str">
        <f>IF(B83="","",IFERROR(VLOOKUP(B83,Materials!$A$2:$F$60,6,0),""))</f>
        <v/>
      </c>
      <c r="E83" s="4" t="str">
        <f>IF(OR(D83="",C83=""),"",ROUND(C83*D83,2))</f>
        <v/>
      </c>
    </row>
    <row r="84">
      <c r="D84" s="5" t="str">
        <f>IF(B84="","",IFERROR(VLOOKUP(B84,Materials!$A$2:$F$60,6,0),""))</f>
        <v/>
      </c>
      <c r="E84" s="4" t="str">
        <f>IF(OR(D84="",C84=""),"",ROUND(C84*D84,2))</f>
        <v/>
      </c>
    </row>
    <row r="85">
      <c r="D85" s="5" t="str">
        <f>IF(B85="","",IFERROR(VLOOKUP(B85,Materials!$A$2:$F$60,6,0),""))</f>
        <v/>
      </c>
      <c r="E85" s="4" t="str">
        <f>IF(OR(D85="",C85=""),"",ROUND(C85*D85,2))</f>
        <v/>
      </c>
    </row>
    <row r="86">
      <c r="D86" s="5" t="str">
        <f>IF(B86="","",IFERROR(VLOOKUP(B86,Materials!$A$2:$F$60,6,0),""))</f>
        <v/>
      </c>
      <c r="E86" s="4" t="str">
        <f>IF(OR(D86="",C86=""),"",ROUND(C86*D86,2))</f>
        <v/>
      </c>
    </row>
    <row r="87">
      <c r="D87" s="5" t="str">
        <f>IF(B87="","",IFERROR(VLOOKUP(B87,Materials!$A$2:$F$60,6,0),""))</f>
        <v/>
      </c>
      <c r="E87" s="4" t="str">
        <f>IF(OR(D87="",C87=""),"",ROUND(C87*D87,2))</f>
        <v/>
      </c>
    </row>
    <row r="88">
      <c r="D88" s="5" t="str">
        <f>IF(B88="","",IFERROR(VLOOKUP(B88,Materials!$A$2:$F$60,6,0),""))</f>
        <v/>
      </c>
      <c r="E88" s="4" t="str">
        <f>IF(OR(D88="",C88=""),"",ROUND(C88*D88,2))</f>
        <v/>
      </c>
    </row>
    <row r="89">
      <c r="D89" s="5" t="str">
        <f>IF(B89="","",IFERROR(VLOOKUP(B89,Materials!$A$2:$F$60,6,0),""))</f>
        <v/>
      </c>
      <c r="E89" s="4" t="str">
        <f>IF(OR(D89="",C89=""),"",ROUND(C89*D89,2))</f>
        <v/>
      </c>
    </row>
    <row r="90">
      <c r="D90" s="5" t="str">
        <f>IF(B90="","",IFERROR(VLOOKUP(B90,Materials!$A$2:$F$60,6,0),""))</f>
        <v/>
      </c>
      <c r="E90" s="4" t="str">
        <f>IF(OR(D90="",C90=""),"",ROUND(C90*D90,2))</f>
        <v/>
      </c>
    </row>
    <row r="91">
      <c r="D91" s="5" t="str">
        <f>IF(B91="","",IFERROR(VLOOKUP(B91,Materials!$A$2:$F$60,6,0),""))</f>
        <v/>
      </c>
      <c r="E91" s="4" t="str">
        <f>IF(OR(D91="",C91=""),"",ROUND(C91*D91,2))</f>
        <v/>
      </c>
    </row>
    <row r="92">
      <c r="D92" s="5" t="str">
        <f>IF(B92="","",IFERROR(VLOOKUP(B92,Materials!$A$2:$F$60,6,0),""))</f>
        <v/>
      </c>
      <c r="E92" s="4" t="str">
        <f>IF(OR(D92="",C92=""),"",ROUND(C92*D92,2))</f>
        <v/>
      </c>
    </row>
    <row r="93">
      <c r="D93" s="5" t="str">
        <f>IF(B93="","",IFERROR(VLOOKUP(B93,Materials!$A$2:$F$60,6,0),""))</f>
        <v/>
      </c>
      <c r="E93" s="4" t="str">
        <f>IF(OR(D93="",C93=""),"",ROUND(C93*D93,2))</f>
        <v/>
      </c>
    </row>
    <row r="94">
      <c r="D94" s="5" t="str">
        <f>IF(B94="","",IFERROR(VLOOKUP(B94,Materials!$A$2:$F$60,6,0),""))</f>
        <v/>
      </c>
      <c r="E94" s="4" t="str">
        <f>IF(OR(D94="",C94=""),"",ROUND(C94*D94,2))</f>
        <v/>
      </c>
    </row>
    <row r="95">
      <c r="D95" s="5" t="str">
        <f>IF(B95="","",IFERROR(VLOOKUP(B95,Materials!$A$2:$F$60,6,0),""))</f>
        <v/>
      </c>
      <c r="E95" s="4" t="str">
        <f>IF(OR(D95="",C95=""),"",ROUND(C95*D95,2))</f>
        <v/>
      </c>
    </row>
    <row r="96">
      <c r="D96" s="5" t="str">
        <f>IF(B96="","",IFERROR(VLOOKUP(B96,Materials!$A$2:$F$60,6,0),""))</f>
        <v/>
      </c>
      <c r="E96" s="4" t="str">
        <f>IF(OR(D96="",C96=""),"",ROUND(C96*D96,2))</f>
        <v/>
      </c>
    </row>
    <row r="97">
      <c r="D97" s="5" t="str">
        <f>IF(B97="","",IFERROR(VLOOKUP(B97,Materials!$A$2:$F$60,6,0),""))</f>
        <v/>
      </c>
      <c r="E97" s="4" t="str">
        <f>IF(OR(D97="",C97=""),"",ROUND(C97*D97,2))</f>
        <v/>
      </c>
    </row>
    <row r="98">
      <c r="D98" s="5" t="str">
        <f>IF(B98="","",IFERROR(VLOOKUP(B98,Materials!$A$2:$F$60,6,0),""))</f>
        <v/>
      </c>
      <c r="E98" s="4" t="str">
        <f>IF(OR(D98="",C98=""),"",ROUND(C98*D98,2))</f>
        <v/>
      </c>
    </row>
    <row r="99">
      <c r="D99" s="5" t="str">
        <f>IF(B99="","",IFERROR(VLOOKUP(B99,Materials!$A$2:$F$60,6,0),""))</f>
        <v/>
      </c>
      <c r="E99" s="4" t="str">
        <f>IF(OR(D99="",C99=""),"",ROUND(C99*D99,2))</f>
        <v/>
      </c>
    </row>
    <row r="100">
      <c r="D100" s="5" t="str">
        <f>IF(B100="","",IFERROR(VLOOKUP(B100,Materials!$A$2:$F$60,6,0),""))</f>
        <v/>
      </c>
      <c r="E100" s="4" t="str">
        <f>IF(OR(D100="",C100=""),"",ROUND(C100*D100,2))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9" customWidth="1" min="3" max="3"/>
    <col width="12" customWidth="1" min="4" max="4"/>
    <col width="12" customWidth="1" min="5" max="5"/>
    <col width="10" customWidth="1" min="6" max="6"/>
    <col width="8" customWidth="1" min="7" max="7"/>
  </cols>
  <sheetData>
    <row r="1">
      <c r="A1" s="3" t="inlineStr">
        <is>
          <t>Design</t>
        </is>
      </c>
      <c r="B1" s="3" t="inlineStr">
        <is>
          <t>Code</t>
        </is>
      </c>
      <c r="C1" s="3" t="inlineStr">
        <is>
          <t>Studio</t>
        </is>
      </c>
      <c r="D1" s="3" t="inlineStr">
        <is>
          <t>Corner Market</t>
        </is>
      </c>
      <c r="E1" s="3" t="inlineStr">
        <is>
          <t>Harbor Gallery</t>
        </is>
      </c>
      <c r="F1" s="3" t="inlineStr">
        <is>
          <t>Market box</t>
        </is>
      </c>
      <c r="G1" s="3" t="inlineStr">
        <is>
          <t>Total</t>
        </is>
      </c>
    </row>
    <row r="2">
      <c r="A2" t="inlineStr">
        <is>
          <t>Sea glass drop earrings</t>
        </is>
      </c>
      <c r="B2" t="inlineStr">
        <is>
          <t>SG-EAR-01</t>
        </is>
      </c>
      <c r="C2" t="n">
        <v>14</v>
      </c>
      <c r="D2" t="n">
        <v>6</v>
      </c>
      <c r="E2" t="n">
        <v>4</v>
      </c>
      <c r="F2" t="n">
        <v>10</v>
      </c>
      <c r="G2">
        <f>IF(A2="","",SUM(C2:F2))</f>
        <v>34</v>
      </c>
    </row>
    <row r="3">
      <c r="A3" t="inlineStr">
        <is>
          <t>Sea glass pendant necklace</t>
        </is>
      </c>
      <c r="B3" t="inlineStr">
        <is>
          <t>SG-NEC-01</t>
        </is>
      </c>
      <c r="C3" t="n">
        <v>8</v>
      </c>
      <c r="D3" t="n">
        <v>3</v>
      </c>
      <c r="E3" t="n">
        <v>2</v>
      </c>
      <c r="F3" t="n">
        <v>6</v>
      </c>
      <c r="G3">
        <f>IF(A3="","",SUM(C3:F3))</f>
        <v>19</v>
      </c>
    </row>
    <row r="4">
      <c r="A4" t="inlineStr">
        <is>
          <t>Blue sea glass cuff, one of a kind</t>
        </is>
      </c>
      <c r="B4" t="inlineStr">
        <is>
          <t>OOAK-0012</t>
        </is>
      </c>
      <c r="C4" t="n">
        <v>1</v>
      </c>
      <c r="G4">
        <f>IF(A4="","",SUM(C4:F4))</f>
        <v>1</v>
      </c>
    </row>
    <row r="5">
      <c r="G5" t="str">
        <f>IF(A5="","",SUM(C5:F5))</f>
        <v/>
      </c>
    </row>
    <row r="6">
      <c r="G6" t="str">
        <f>IF(A6="","",SUM(C6:F6))</f>
        <v/>
      </c>
    </row>
    <row r="7">
      <c r="G7" t="str">
        <f>IF(A7="","",SUM(C7:F7))</f>
        <v/>
      </c>
    </row>
    <row r="8">
      <c r="G8" t="str">
        <f>IF(A8="","",SUM(C8:F8))</f>
        <v/>
      </c>
    </row>
    <row r="9">
      <c r="G9" t="str">
        <f>IF(A9="","",SUM(C9:F9))</f>
        <v/>
      </c>
    </row>
    <row r="10">
      <c r="G10" t="str">
        <f>IF(A10="","",SUM(C10:F10))</f>
        <v/>
      </c>
    </row>
    <row r="11">
      <c r="G11" t="str">
        <f>IF(A11="","",SUM(C11:F11))</f>
        <v/>
      </c>
    </row>
    <row r="12">
      <c r="G12" t="str">
        <f>IF(A12="","",SUM(C12:F12))</f>
        <v/>
      </c>
    </row>
    <row r="13">
      <c r="G13" t="str">
        <f>IF(A13="","",SUM(C13:F13))</f>
        <v/>
      </c>
    </row>
    <row r="14">
      <c r="G14" t="str">
        <f>IF(A14="","",SUM(C14:F14))</f>
        <v/>
      </c>
    </row>
    <row r="15">
      <c r="G15" t="str">
        <f>IF(A15="","",SUM(C15:F15))</f>
        <v/>
      </c>
    </row>
    <row r="16">
      <c r="G16" t="str">
        <f>IF(A16="","",SUM(C16:F16))</f>
        <v/>
      </c>
    </row>
    <row r="17">
      <c r="G17" t="str">
        <f>IF(A17="","",SUM(C17:F17))</f>
        <v/>
      </c>
    </row>
    <row r="18">
      <c r="G18" t="str">
        <f>IF(A18="","",SUM(C18:F18))</f>
        <v/>
      </c>
    </row>
    <row r="19">
      <c r="G19" t="str">
        <f>IF(A19="","",SUM(C19:F19))</f>
        <v/>
      </c>
    </row>
    <row r="20">
      <c r="G20" t="str">
        <f>IF(A20="","",SUM(C20:F20))</f>
        <v/>
      </c>
    </row>
    <row r="21">
      <c r="G21" t="str">
        <f>IF(A21="","",SUM(C21:F21))</f>
        <v/>
      </c>
    </row>
    <row r="22">
      <c r="G22" t="str">
        <f>IF(A22="","",SUM(C22:F22))</f>
        <v/>
      </c>
    </row>
    <row r="23">
      <c r="G23" t="str">
        <f>IF(A23="","",SUM(C23:F23))</f>
        <v/>
      </c>
    </row>
    <row r="24">
      <c r="G24" t="str">
        <f>IF(A24="","",SUM(C24:F24))</f>
        <v/>
      </c>
    </row>
    <row r="25">
      <c r="G25" t="str">
        <f>IF(A25="","",SUM(C25:F25))</f>
        <v/>
      </c>
    </row>
    <row r="26">
      <c r="G26" t="str">
        <f>IF(A26="","",SUM(C26:F26))</f>
        <v/>
      </c>
    </row>
    <row r="27">
      <c r="G27" t="str">
        <f>IF(A27="","",SUM(C27:F27))</f>
        <v/>
      </c>
    </row>
    <row r="28">
      <c r="G28" t="str">
        <f>IF(A28="","",SUM(C28:F28))</f>
        <v/>
      </c>
    </row>
    <row r="29">
      <c r="G29" t="str">
        <f>IF(A29="","",SUM(C29:F29))</f>
        <v/>
      </c>
    </row>
    <row r="30">
      <c r="G30" t="str">
        <f>IF(A30="","",SUM(C30:F30))</f>
        <v/>
      </c>
    </row>
    <row r="31">
      <c r="G31" t="str">
        <f>IF(A31="","",SUM(C31:F31))</f>
        <v/>
      </c>
    </row>
    <row r="32">
      <c r="G32" t="str">
        <f>IF(A32="","",SUM(C32:F32))</f>
        <v/>
      </c>
    </row>
    <row r="33">
      <c r="G33" t="str">
        <f>IF(A33="","",SUM(C33:F33))</f>
        <v/>
      </c>
    </row>
    <row r="34">
      <c r="G34" t="str">
        <f>IF(A34="","",SUM(C34:F34))</f>
        <v/>
      </c>
    </row>
    <row r="35">
      <c r="G35" t="str">
        <f>IF(A35="","",SUM(C35:F35))</f>
        <v/>
      </c>
    </row>
    <row r="36">
      <c r="G36" t="str">
        <f>IF(A36="","",SUM(C36:F36))</f>
        <v/>
      </c>
    </row>
    <row r="37">
      <c r="G37" t="str">
        <f>IF(A37="","",SUM(C37:F37))</f>
        <v/>
      </c>
    </row>
    <row r="38">
      <c r="G38" t="str">
        <f>IF(A38="","",SUM(C38:F38))</f>
        <v/>
      </c>
    </row>
    <row r="39">
      <c r="G39" t="str">
        <f>IF(A39="","",SUM(C39:F39))</f>
        <v/>
      </c>
    </row>
    <row r="40">
      <c r="G40" t="str">
        <f>IF(A40="","",SUM(C40:F40))</f>
        <v/>
      </c>
    </row>
    <row r="41">
      <c r="G41" t="str">
        <f>IF(A41="","",SUM(C41:F41))</f>
        <v/>
      </c>
    </row>
    <row r="42">
      <c r="G42" t="str">
        <f>IF(A42="","",SUM(C42:F42))</f>
        <v/>
      </c>
    </row>
    <row r="43">
      <c r="G43" t="str">
        <f>IF(A43="","",SUM(C43:F43))</f>
        <v/>
      </c>
    </row>
    <row r="44">
      <c r="G44" t="str">
        <f>IF(A44="","",SUM(C44:F44))</f>
        <v/>
      </c>
    </row>
    <row r="45">
      <c r="G45" t="str">
        <f>IF(A45="","",SUM(C45:F45))</f>
        <v/>
      </c>
    </row>
    <row r="46">
      <c r="G46" t="str">
        <f>IF(A46="","",SUM(C46:F46))</f>
        <v/>
      </c>
    </row>
    <row r="47">
      <c r="G47" t="str">
        <f>IF(A47="","",SUM(C47:F47))</f>
        <v/>
      </c>
    </row>
    <row r="48">
      <c r="G48" t="str">
        <f>IF(A48="","",SUM(C48:F48))</f>
        <v/>
      </c>
    </row>
    <row r="49">
      <c r="G49" t="str">
        <f>IF(A49="","",SUM(C49:F49))</f>
        <v/>
      </c>
    </row>
    <row r="50">
      <c r="G50" t="str">
        <f>IF(A50="","",SUM(C50:F50))</f>
        <v/>
      </c>
    </row>
    <row r="51">
      <c r="G51" t="str">
        <f>IF(A51="","",SUM(C51:F51))</f>
        <v/>
      </c>
    </row>
    <row r="52">
      <c r="G52" t="str">
        <f>IF(A52="","",SUM(C52:F52))</f>
        <v/>
      </c>
    </row>
    <row r="53">
      <c r="G53" t="str">
        <f>IF(A53="","",SUM(C53:F53))</f>
        <v/>
      </c>
    </row>
    <row r="54">
      <c r="G54" t="str">
        <f>IF(A54="","",SUM(C54:F54))</f>
        <v/>
      </c>
    </row>
    <row r="55">
      <c r="G55" t="str">
        <f>IF(A55="","",SUM(C55:F55))</f>
        <v/>
      </c>
    </row>
    <row r="56">
      <c r="G56" t="str">
        <f>IF(A56="","",SUM(C56:F56))</f>
        <v/>
      </c>
    </row>
    <row r="57">
      <c r="G57" t="str">
        <f>IF(A57="","",SUM(C57:F57))</f>
        <v/>
      </c>
    </row>
    <row r="58">
      <c r="G58" t="str">
        <f>IF(A58="","",SUM(C58:F58))</f>
        <v/>
      </c>
    </row>
    <row r="59">
      <c r="G59" t="str">
        <f>IF(A59="","",SUM(C59:F59))</f>
        <v/>
      </c>
    </row>
    <row r="60">
      <c r="G60" t="str">
        <f>IF(A60="","",SUM(C60:F60))</f>
        <v/>
      </c>
    </row>
    <row r="62">
      <c r="A62" s="6" t="inlineStr">
        <is>
          <t>Total</t>
        </is>
      </c>
      <c r="C62" s="6">
        <f>SUM(C2:C60)</f>
        <v>23</v>
      </c>
      <c r="D62" s="6">
        <f>SUM(D2:D60)</f>
        <v>9</v>
      </c>
      <c r="E62" s="6">
        <f>SUM(E2:E60)</f>
        <v>6</v>
      </c>
      <c r="F62" s="6">
        <f>SUM(F2:F60)</f>
        <v>16</v>
      </c>
      <c r="G62" s="6">
        <f>SUM(G2:G60)</f>
        <v>54</v>
      </c>
    </row>
    <row r="63">
      <c r="A63" s="9" t="inlineStr">
        <is>
          <t>Rename the place columns for your own shops and boxes. Consignment stock is yours until it sells.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>
      <c r="A1" s="3" t="inlineStr">
        <is>
          <t>Finding</t>
        </is>
      </c>
      <c r="B1" s="3" t="inlineStr">
        <is>
          <t>Weight of 100 (g)</t>
        </is>
      </c>
      <c r="C1" s="3" t="inlineStr">
        <is>
          <t>Weight of one (g)</t>
        </is>
      </c>
      <c r="D1" s="3" t="inlineStr">
        <is>
          <t>Bag with findings (g)</t>
        </is>
      </c>
      <c r="E1" s="3" t="inlineStr">
        <is>
          <t>Empty bag (g)</t>
        </is>
      </c>
      <c r="F1" s="3" t="inlineStr">
        <is>
          <t>Count</t>
        </is>
      </c>
    </row>
    <row r="2">
      <c r="A2" t="inlineStr">
        <is>
          <t>Sterling jump rings, 5 mm</t>
        </is>
      </c>
      <c r="B2" t="n">
        <v>12</v>
      </c>
      <c r="C2" s="10">
        <f>IF(N(B2)=0,"",B2/100)</f>
        <v>0.12</v>
      </c>
      <c r="D2" t="n">
        <v>17.4</v>
      </c>
      <c r="E2" t="n">
        <v>0.6</v>
      </c>
      <c r="F2">
        <f>IF(OR(C2="",D2=""),"",ROUND((D2-N(E2))/C2,0))</f>
        <v>140</v>
      </c>
    </row>
    <row r="3">
      <c r="C3" s="10" t="str">
        <f>IF(N(B3)=0,"",B3/100)</f>
        <v/>
      </c>
      <c r="F3" t="str">
        <f>IF(OR(C3="",D3=""),"",ROUND((D3-N(E3))/C3,0))</f>
        <v/>
      </c>
    </row>
    <row r="4">
      <c r="C4" s="10" t="str">
        <f>IF(N(B4)=0,"",B4/100)</f>
        <v/>
      </c>
      <c r="F4" t="str">
        <f>IF(OR(C4="",D4=""),"",ROUND((D4-N(E4))/C4,0))</f>
        <v/>
      </c>
    </row>
    <row r="5">
      <c r="C5" s="10" t="str">
        <f>IF(N(B5)=0,"",B5/100)</f>
        <v/>
      </c>
      <c r="F5" t="str">
        <f>IF(OR(C5="",D5=""),"",ROUND((D5-N(E5))/C5,0))</f>
        <v/>
      </c>
    </row>
    <row r="6">
      <c r="C6" s="10" t="str">
        <f>IF(N(B6)=0,"",B6/100)</f>
        <v/>
      </c>
      <c r="F6" t="str">
        <f>IF(OR(C6="",D6=""),"",ROUND((D6-N(E6))/C6,0))</f>
        <v/>
      </c>
    </row>
    <row r="7">
      <c r="C7" s="10" t="str">
        <f>IF(N(B7)=0,"",B7/100)</f>
        <v/>
      </c>
      <c r="F7" t="str">
        <f>IF(OR(C7="",D7=""),"",ROUND((D7-N(E7))/C7,0))</f>
        <v/>
      </c>
    </row>
    <row r="8">
      <c r="C8" s="10" t="str">
        <f>IF(N(B8)=0,"",B8/100)</f>
        <v/>
      </c>
      <c r="F8" t="str">
        <f>IF(OR(C8="",D8=""),"",ROUND((D8-N(E8))/C8,0))</f>
        <v/>
      </c>
    </row>
    <row r="9">
      <c r="C9" s="10" t="str">
        <f>IF(N(B9)=0,"",B9/100)</f>
        <v/>
      </c>
      <c r="F9" t="str">
        <f>IF(OR(C9="",D9=""),"",ROUND((D9-N(E9))/C9,0))</f>
        <v/>
      </c>
    </row>
    <row r="10">
      <c r="C10" s="10" t="str">
        <f>IF(N(B10)=0,"",B10/100)</f>
        <v/>
      </c>
      <c r="F10" t="str">
        <f>IF(OR(C10="",D10=""),"",ROUND((D10-N(E10))/C10,0))</f>
        <v/>
      </c>
    </row>
    <row r="11">
      <c r="C11" s="10" t="str">
        <f>IF(N(B11)=0,"",B11/100)</f>
        <v/>
      </c>
      <c r="F11" t="str">
        <f>IF(OR(C11="",D11=""),"",ROUND((D11-N(E11))/C11,0))</f>
        <v/>
      </c>
    </row>
    <row r="12">
      <c r="C12" s="10" t="str">
        <f>IF(N(B12)=0,"",B12/100)</f>
        <v/>
      </c>
      <c r="F12" t="str">
        <f>IF(OR(C12="",D12=""),"",ROUND((D12-N(E12))/C12,0))</f>
        <v/>
      </c>
    </row>
    <row r="13">
      <c r="C13" s="10" t="str">
        <f>IF(N(B13)=0,"",B13/100)</f>
        <v/>
      </c>
      <c r="F13" t="str">
        <f>IF(OR(C13="",D13=""),"",ROUND((D13-N(E13))/C13,0))</f>
        <v/>
      </c>
    </row>
    <row r="14">
      <c r="C14" s="10" t="str">
        <f>IF(N(B14)=0,"",B14/100)</f>
        <v/>
      </c>
      <c r="F14" t="str">
        <f>IF(OR(C14="",D14=""),"",ROUND((D14-N(E14))/C14,0))</f>
        <v/>
      </c>
    </row>
    <row r="15">
      <c r="C15" s="10" t="str">
        <f>IF(N(B15)=0,"",B15/100)</f>
        <v/>
      </c>
      <c r="F15" t="str">
        <f>IF(OR(C15="",D15=""),"",ROUND((D15-N(E15))/C15,0))</f>
        <v/>
      </c>
    </row>
    <row r="16">
      <c r="C16" s="10" t="str">
        <f>IF(N(B16)=0,"",B16/100)</f>
        <v/>
      </c>
      <c r="F16" t="str">
        <f>IF(OR(C16="",D16=""),"",ROUND((D16-N(E16))/C16,0))</f>
        <v/>
      </c>
    </row>
    <row r="17">
      <c r="C17" s="10" t="str">
        <f>IF(N(B17)=0,"",B17/100)</f>
        <v/>
      </c>
      <c r="F17" t="str">
        <f>IF(OR(C17="",D17=""),"",ROUND((D17-N(E17))/C17,0))</f>
        <v/>
      </c>
    </row>
    <row r="18">
      <c r="C18" s="10" t="str">
        <f>IF(N(B18)=0,"",B18/100)</f>
        <v/>
      </c>
      <c r="F18" t="str">
        <f>IF(OR(C18="",D18=""),"",ROUND((D18-N(E18))/C18,0))</f>
        <v/>
      </c>
    </row>
    <row r="19">
      <c r="C19" s="10" t="str">
        <f>IF(N(B19)=0,"",B19/100)</f>
        <v/>
      </c>
      <c r="F19" t="str">
        <f>IF(OR(C19="",D19=""),"",ROUND((D19-N(E19))/C19,0))</f>
        <v/>
      </c>
    </row>
    <row r="20">
      <c r="C20" s="10" t="str">
        <f>IF(N(B20)=0,"",B20/100)</f>
        <v/>
      </c>
      <c r="F20" t="str">
        <f>IF(OR(C20="",D20=""),"",ROUND((D20-N(E20))/C20,0))</f>
        <v/>
      </c>
    </row>
    <row r="21">
      <c r="C21" s="10" t="str">
        <f>IF(N(B21)=0,"",B21/100)</f>
        <v/>
      </c>
      <c r="F21" t="str">
        <f>IF(OR(C21="",D21=""),"",ROUND((D21-N(E21))/C21,0))</f>
        <v/>
      </c>
    </row>
    <row r="22">
      <c r="C22" s="10" t="str">
        <f>IF(N(B22)=0,"",B22/100)</f>
        <v/>
      </c>
      <c r="F22" t="str">
        <f>IF(OR(C22="",D22=""),"",ROUND((D22-N(E22))/C22,0))</f>
        <v/>
      </c>
    </row>
    <row r="23">
      <c r="C23" s="10" t="str">
        <f>IF(N(B23)=0,"",B23/100)</f>
        <v/>
      </c>
      <c r="F23" t="str">
        <f>IF(OR(C23="",D23=""),"",ROUND((D23-N(E23))/C23,0))</f>
        <v/>
      </c>
    </row>
    <row r="24">
      <c r="C24" s="10" t="str">
        <f>IF(N(B24)=0,"",B24/100)</f>
        <v/>
      </c>
      <c r="F24" t="str">
        <f>IF(OR(C24="",D24=""),"",ROUND((D24-N(E24))/C24,0))</f>
        <v/>
      </c>
    </row>
    <row r="25">
      <c r="C25" s="10" t="str">
        <f>IF(N(B25)=0,"",B25/100)</f>
        <v/>
      </c>
      <c r="F25" t="str">
        <f>IF(OR(C25="",D25=""),"",ROUND((D25-N(E25))/C25,0))</f>
        <v/>
      </c>
    </row>
    <row r="26">
      <c r="C26" s="10" t="str">
        <f>IF(N(B26)=0,"",B26/100)</f>
        <v/>
      </c>
      <c r="F26" t="str">
        <f>IF(OR(C26="",D26=""),"",ROUND((D26-N(E26))/C26,0))</f>
        <v/>
      </c>
    </row>
    <row r="27">
      <c r="C27" s="10" t="str">
        <f>IF(N(B27)=0,"",B27/100)</f>
        <v/>
      </c>
      <c r="F27" t="str">
        <f>IF(OR(C27="",D27=""),"",ROUND((D27-N(E27))/C27,0))</f>
        <v/>
      </c>
    </row>
    <row r="28">
      <c r="C28" s="10" t="str">
        <f>IF(N(B28)=0,"",B28/100)</f>
        <v/>
      </c>
      <c r="F28" t="str">
        <f>IF(OR(C28="",D28=""),"",ROUND((D28-N(E28))/C28,0))</f>
        <v/>
      </c>
    </row>
    <row r="29">
      <c r="C29" s="10" t="str">
        <f>IF(N(B29)=0,"",B29/100)</f>
        <v/>
      </c>
      <c r="F29" t="str">
        <f>IF(OR(C29="",D29=""),"",ROUND((D29-N(E29))/C29,0))</f>
        <v/>
      </c>
    </row>
    <row r="30">
      <c r="C30" s="10" t="str">
        <f>IF(N(B30)=0,"",B30/100)</f>
        <v/>
      </c>
      <c r="F30" t="str">
        <f>IF(OR(C30="",D30=""),"",ROUND((D30-N(E30))/C30,0))</f>
        <v/>
      </c>
    </row>
    <row r="32">
      <c r="A32" s="9" t="inlineStr">
        <is>
          <t>Weigh 100 once on a scale that reads to 0.1 g; at each count, weigh the bag and the count works itself out.</t>
        </is>
      </c>
    </row>
  </sheetData>
  <printOptions gridLines="1"/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