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Units" sheetId="2" state="visible" r:id="rId2"/>
    <sheet xmlns:r="http://schemas.openxmlformats.org/officeDocument/2006/relationships" name="Read me" sheetId="3" state="visible" r:id="rId3"/>
  </sheets>
  <definedNames>
    <definedName name="_xlnm.Print_Titles" localSheetId="0">'Calculator'!$1:$1</definedName>
    <definedName name="_xlnm.Print_Titles" localSheetId="1">'Units'!$1:$1</definedName>
  </definedNames>
  <calcPr calcId="124519" fullCalcOnLoad="1"/>
</workbook>
</file>

<file path=xl/styles.xml><?xml version="1.0" encoding="utf-8"?>
<styleSheet xmlns="http://schemas.openxmlformats.org/spreadsheetml/2006/main">
  <numFmts count="3">
    <numFmt numFmtId="164" formatCode="$#,##0.00"/>
    <numFmt numFmtId="165" formatCode="$#,##0.0000"/>
    <numFmt numFmtId="166" formatCode="0.0"/>
  </numFmts>
  <fonts count="5">
    <font>
      <name val="Calibri"/>
      <family val="2"/>
      <color theme="1"/>
      <sz val="11"/>
      <scheme val="minor"/>
    </font>
    <font>
      <b val="1"/>
      <color rgb="00533787"/>
    </font>
    <font>
      <i val="1"/>
      <color rgb="006B6379"/>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0" fillId="3" borderId="0" pivotButton="0" quotePrefix="0" xfId="0"/>
    <xf numFmtId="164" fontId="0" fillId="3" borderId="0" pivotButton="0" quotePrefix="0" xfId="0"/>
    <xf numFmtId="165" fontId="0" fillId="0" borderId="0" pivotButton="0" quotePrefix="0" xfId="0"/>
    <xf numFmtId="0" fontId="2" fillId="0" borderId="0" pivotButton="0" quotePrefix="0" xfId="0"/>
    <xf numFmtId="0" fontId="3" fillId="0" borderId="0" pivotButton="0" quotePrefix="0" xfId="0"/>
    <xf numFmtId="166" fontId="0" fillId="3" borderId="0" pivotButton="0" quotePrefix="0" xfId="0"/>
    <xf numFmtId="165"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9"/>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2" customWidth="1" min="3" max="3"/>
    <col width="9" customWidth="1" min="4" max="4"/>
    <col width="12" customWidth="1" min="5" max="5"/>
    <col width="14" customWidth="1" min="6" max="6"/>
    <col width="12" customWidth="1" min="7" max="7"/>
    <col width="14" customWidth="1" min="8" max="8"/>
  </cols>
  <sheetData>
    <row r="1" ht="30" customHeight="1">
      <c r="A1" s="1" t="inlineStr">
        <is>
          <t>What you bought</t>
        </is>
      </c>
      <c r="B1" s="1" t="inlineStr">
        <is>
          <t>Price paid</t>
        </is>
      </c>
      <c r="C1" s="1" t="inlineStr">
        <is>
          <t>Package size</t>
        </is>
      </c>
      <c r="D1" s="1" t="inlineStr">
        <is>
          <t>Unit</t>
        </is>
      </c>
      <c r="E1" s="1" t="inlineStr">
        <is>
          <t>Measured by</t>
        </is>
      </c>
      <c r="F1" s="1" t="inlineStr">
        <is>
          <t>Ounces in the package</t>
        </is>
      </c>
      <c r="G1" s="1" t="inlineStr">
        <is>
          <t>Cost per ounce</t>
        </is>
      </c>
      <c r="H1" s="1" t="inlineStr">
        <is>
          <t>Cost per gram or ml</t>
        </is>
      </c>
    </row>
    <row r="2">
      <c r="A2" s="2" t="inlineStr">
        <is>
          <t>Soy wax, 50 lb case</t>
        </is>
      </c>
      <c r="B2" s="3" t="n">
        <v>110</v>
      </c>
      <c r="C2" s="2" t="n">
        <v>50</v>
      </c>
      <c r="D2" s="2" t="inlineStr">
        <is>
          <t>lb</t>
        </is>
      </c>
      <c r="E2" t="str">
        <f>IF(D2="","",IFERROR(VLOOKUP(D2,Units!$A$2:$D$20,2,FALSE),"Unknown unit"))</f>
        <v>weight</v>
      </c>
      <c r="F2">
        <f>IF(OR(C2="",D2=""),"",IFERROR(ROUND(C2*VLOOKUP(D2,Units!$A$2:$D$20,3,FALSE),2),""))</f>
        <v>800</v>
      </c>
      <c r="G2" s="4">
        <f>IF(OR(B2="",F2="",N(F2)=0),"",ROUND(B2/F2,4))</f>
        <v>0.1375</v>
      </c>
      <c r="H2" s="4">
        <f>IF(OR(B2="",C2="",D2=""),"",IFERROR(ROUND(B2/(C2*VLOOKUP(D2,Units!$A$2:$D$20,4,FALSE)),4),""))</f>
        <v>0.0049</v>
      </c>
    </row>
    <row r="3">
      <c r="A3" s="2" t="inlineStr">
        <is>
          <t>Fragrance oil, 16 oz bottle</t>
        </is>
      </c>
      <c r="B3" s="3" t="n">
        <v>28</v>
      </c>
      <c r="C3" s="2" t="n">
        <v>16</v>
      </c>
      <c r="D3" s="2" t="inlineStr">
        <is>
          <t>oz</t>
        </is>
      </c>
      <c r="E3" t="str">
        <f>IF(D3="","",IFERROR(VLOOKUP(D3,Units!$A$2:$D$20,2,FALSE),"Unknown unit"))</f>
        <v>weight</v>
      </c>
      <c r="F3">
        <f>IF(OR(C3="",D3=""),"",IFERROR(ROUND(C3*VLOOKUP(D3,Units!$A$2:$D$20,3,FALSE),2),""))</f>
        <v>16</v>
      </c>
      <c r="G3" s="4">
        <f>IF(OR(B3="",F3="",N(F3)=0),"",ROUND(B3/F3,4))</f>
        <v>1.75</v>
      </c>
      <c r="H3" s="4">
        <f>IF(OR(B3="",C3="",D3=""),"",IFERROR(ROUND(B3/(C3*VLOOKUP(D3,Units!$A$2:$D$20,4,FALSE)),4),""))</f>
        <v>0.0617</v>
      </c>
    </row>
    <row r="4">
      <c r="A4" s="2" t="inlineStr">
        <is>
          <t>Coconut oil, jug, net weight 7 lb</t>
        </is>
      </c>
      <c r="B4" s="3" t="n">
        <v>24</v>
      </c>
      <c r="C4" s="2" t="n">
        <v>7</v>
      </c>
      <c r="D4" s="2" t="inlineStr">
        <is>
          <t>lb</t>
        </is>
      </c>
      <c r="E4" t="str">
        <f>IF(D4="","",IFERROR(VLOOKUP(D4,Units!$A$2:$D$20,2,FALSE),"Unknown unit"))</f>
        <v>weight</v>
      </c>
      <c r="F4">
        <f>IF(OR(C4="",D4=""),"",IFERROR(ROUND(C4*VLOOKUP(D4,Units!$A$2:$D$20,3,FALSE),2),""))</f>
        <v>112</v>
      </c>
      <c r="G4" s="4">
        <f>IF(OR(B4="",F4="",N(F4)=0),"",ROUND(B4/F4,4))</f>
        <v>0.2143</v>
      </c>
      <c r="H4" s="4">
        <f>IF(OR(B4="",C4="",D4=""),"",IFERROR(ROUND(B4/(C4*VLOOKUP(D4,Units!$A$2:$D$20,4,FALSE)),4),""))</f>
        <v>0.0076</v>
      </c>
    </row>
    <row r="5">
      <c r="A5" s="2" t="inlineStr">
        <is>
          <t>Shea butter, 1 kg</t>
        </is>
      </c>
      <c r="B5" s="3" t="n">
        <v>16</v>
      </c>
      <c r="C5" s="2" t="n">
        <v>1</v>
      </c>
      <c r="D5" s="2" t="inlineStr">
        <is>
          <t>kg</t>
        </is>
      </c>
      <c r="E5" t="str">
        <f>IF(D5="","",IFERROR(VLOOKUP(D5,Units!$A$2:$D$20,2,FALSE),"Unknown unit"))</f>
        <v>weight</v>
      </c>
      <c r="F5">
        <f>IF(OR(C5="",D5=""),"",IFERROR(ROUND(C5*VLOOKUP(D5,Units!$A$2:$D$20,3,FALSE),2),""))</f>
        <v>35.27</v>
      </c>
      <c r="G5" s="4">
        <f>IF(OR(B5="",F5="",N(F5)=0),"",ROUND(B5/F5,4))</f>
        <v>0.4536</v>
      </c>
      <c r="H5" s="4">
        <f>IF(OR(B5="",C5="",D5=""),"",IFERROR(ROUND(B5/(C5*VLOOKUP(D5,Units!$A$2:$D$20,4,FALSE)),4),""))</f>
        <v>0.016</v>
      </c>
    </row>
    <row r="6">
      <c r="A6" s="2" t="inlineStr">
        <is>
          <t>Sea salt, 25 lb bag</t>
        </is>
      </c>
      <c r="B6" s="3" t="n">
        <v>45</v>
      </c>
      <c r="C6" s="2" t="n">
        <v>25</v>
      </c>
      <c r="D6" s="2" t="inlineStr">
        <is>
          <t>lb</t>
        </is>
      </c>
      <c r="E6" t="str">
        <f>IF(D6="","",IFERROR(VLOOKUP(D6,Units!$A$2:$D$20,2,FALSE),"Unknown unit"))</f>
        <v>weight</v>
      </c>
      <c r="F6">
        <f>IF(OR(C6="",D6=""),"",IFERROR(ROUND(C6*VLOOKUP(D6,Units!$A$2:$D$20,3,FALSE),2),""))</f>
        <v>400</v>
      </c>
      <c r="G6" s="4">
        <f>IF(OR(B6="",F6="",N(F6)=0),"",ROUND(B6/F6,4))</f>
        <v>0.1125</v>
      </c>
      <c r="H6" s="4">
        <f>IF(OR(B6="",C6="",D6=""),"",IFERROR(ROUND(B6/(C6*VLOOKUP(D6,Units!$A$2:$D$20,4,FALSE)),4),""))</f>
        <v>0.004</v>
      </c>
    </row>
    <row r="7">
      <c r="A7" s="2" t="inlineStr">
        <is>
          <t>Vanilla extract, 32 fl oz</t>
        </is>
      </c>
      <c r="B7" s="3" t="n">
        <v>38</v>
      </c>
      <c r="C7" s="2" t="n">
        <v>32</v>
      </c>
      <c r="D7" s="2" t="inlineStr">
        <is>
          <t>fl oz</t>
        </is>
      </c>
      <c r="E7" t="str">
        <f>IF(D7="","",IFERROR(VLOOKUP(D7,Units!$A$2:$D$20,2,FALSE),"Unknown unit"))</f>
        <v>volume</v>
      </c>
      <c r="F7">
        <f>IF(OR(C7="",D7=""),"",IFERROR(ROUND(C7*VLOOKUP(D7,Units!$A$2:$D$20,3,FALSE),2),""))</f>
        <v>32</v>
      </c>
      <c r="G7" s="4">
        <f>IF(OR(B7="",F7="",N(F7)=0),"",ROUND(B7/F7,4))</f>
        <v>1.1875</v>
      </c>
      <c r="H7" s="4">
        <f>IF(OR(B7="",C7="",D7=""),"",IFERROR(ROUND(B7/(C7*VLOOKUP(D7,Units!$A$2:$D$20,4,FALSE)),4),""))</f>
        <v>0.0402</v>
      </c>
    </row>
    <row r="8">
      <c r="A8" s="2" t="inlineStr">
        <is>
          <t>Aloe vera juice, 1 gallon</t>
        </is>
      </c>
      <c r="B8" s="3" t="n">
        <v>22</v>
      </c>
      <c r="C8" s="2" t="n">
        <v>1</v>
      </c>
      <c r="D8" s="2" t="inlineStr">
        <is>
          <t>gal</t>
        </is>
      </c>
      <c r="E8" t="str">
        <f>IF(D8="","",IFERROR(VLOOKUP(D8,Units!$A$2:$D$20,2,FALSE),"Unknown unit"))</f>
        <v>volume</v>
      </c>
      <c r="F8">
        <f>IF(OR(C8="",D8=""),"",IFERROR(ROUND(C8*VLOOKUP(D8,Units!$A$2:$D$20,3,FALSE),2),""))</f>
        <v>128</v>
      </c>
      <c r="G8" s="4">
        <f>IF(OR(B8="",F8="",N(F8)=0),"",ROUND(B8/F8,4))</f>
        <v>0.1719</v>
      </c>
      <c r="H8" s="4">
        <f>IF(OR(B8="",C8="",D8=""),"",IFERROR(ROUND(B8/(C8*VLOOKUP(D8,Units!$A$2:$D$20,4,FALSE)),4),""))</f>
        <v>0.0058</v>
      </c>
    </row>
    <row r="9">
      <c r="A9" s="2" t="n"/>
      <c r="B9" s="3" t="n"/>
      <c r="C9" s="2" t="n"/>
      <c r="D9" s="2" t="n"/>
      <c r="E9" t="str">
        <f>IF(D9="","",IFERROR(VLOOKUP(D9,Units!$A$2:$D$20,2,FALSE),"Unknown unit"))</f>
        <v/>
      </c>
      <c r="F9" t="str">
        <f>IF(OR(C9="",D9=""),"",IFERROR(ROUND(C9*VLOOKUP(D9,Units!$A$2:$D$20,3,FALSE),2),""))</f>
        <v/>
      </c>
      <c r="G9" s="4" t="str">
        <f>IF(OR(B9="",F9="",N(F9)=0),"",ROUND(B9/F9,4))</f>
        <v/>
      </c>
      <c r="H9" s="4" t="str">
        <f>IF(OR(B9="",C9="",D9=""),"",IFERROR(ROUND(B9/(C9*VLOOKUP(D9,Units!$A$2:$D$20,4,FALSE)),4),""))</f>
        <v/>
      </c>
    </row>
    <row r="10">
      <c r="A10" s="2" t="n"/>
      <c r="B10" s="3" t="n"/>
      <c r="C10" s="2" t="n"/>
      <c r="D10" s="2" t="n"/>
      <c r="E10" t="str">
        <f>IF(D10="","",IFERROR(VLOOKUP(D10,Units!$A$2:$D$20,2,FALSE),"Unknown unit"))</f>
        <v/>
      </c>
      <c r="F10" t="str">
        <f>IF(OR(C10="",D10=""),"",IFERROR(ROUND(C10*VLOOKUP(D10,Units!$A$2:$D$20,3,FALSE),2),""))</f>
        <v/>
      </c>
      <c r="G10" s="4" t="str">
        <f>IF(OR(B10="",F10="",N(F10)=0),"",ROUND(B10/F10,4))</f>
        <v/>
      </c>
      <c r="H10" s="4" t="str">
        <f>IF(OR(B10="",C10="",D10=""),"",IFERROR(ROUND(B10/(C10*VLOOKUP(D10,Units!$A$2:$D$20,4,FALSE)),4),""))</f>
        <v/>
      </c>
    </row>
    <row r="11">
      <c r="A11" s="2" t="n"/>
      <c r="B11" s="3" t="n"/>
      <c r="C11" s="2" t="n"/>
      <c r="D11" s="2" t="n"/>
      <c r="E11" t="str">
        <f>IF(D11="","",IFERROR(VLOOKUP(D11,Units!$A$2:$D$20,2,FALSE),"Unknown unit"))</f>
        <v/>
      </c>
      <c r="F11" t="str">
        <f>IF(OR(C11="",D11=""),"",IFERROR(ROUND(C11*VLOOKUP(D11,Units!$A$2:$D$20,3,FALSE),2),""))</f>
        <v/>
      </c>
      <c r="G11" s="4" t="str">
        <f>IF(OR(B11="",F11="",N(F11)=0),"",ROUND(B11/F11,4))</f>
        <v/>
      </c>
      <c r="H11" s="4" t="str">
        <f>IF(OR(B11="",C11="",D11=""),"",IFERROR(ROUND(B11/(C11*VLOOKUP(D11,Units!$A$2:$D$20,4,FALSE)),4),""))</f>
        <v/>
      </c>
    </row>
    <row r="12">
      <c r="A12" s="2" t="n"/>
      <c r="B12" s="3" t="n"/>
      <c r="C12" s="2" t="n"/>
      <c r="D12" s="2" t="n"/>
      <c r="E12" t="str">
        <f>IF(D12="","",IFERROR(VLOOKUP(D12,Units!$A$2:$D$20,2,FALSE),"Unknown unit"))</f>
        <v/>
      </c>
      <c r="F12" t="str">
        <f>IF(OR(C12="",D12=""),"",IFERROR(ROUND(C12*VLOOKUP(D12,Units!$A$2:$D$20,3,FALSE),2),""))</f>
        <v/>
      </c>
      <c r="G12" s="4" t="str">
        <f>IF(OR(B12="",F12="",N(F12)=0),"",ROUND(B12/F12,4))</f>
        <v/>
      </c>
      <c r="H12" s="4" t="str">
        <f>IF(OR(B12="",C12="",D12=""),"",IFERROR(ROUND(B12/(C12*VLOOKUP(D12,Units!$A$2:$D$20,4,FALSE)),4),""))</f>
        <v/>
      </c>
    </row>
    <row r="13">
      <c r="A13" s="2" t="n"/>
      <c r="B13" s="3" t="n"/>
      <c r="C13" s="2" t="n"/>
      <c r="D13" s="2" t="n"/>
      <c r="E13" t="str">
        <f>IF(D13="","",IFERROR(VLOOKUP(D13,Units!$A$2:$D$20,2,FALSE),"Unknown unit"))</f>
        <v/>
      </c>
      <c r="F13" t="str">
        <f>IF(OR(C13="",D13=""),"",IFERROR(ROUND(C13*VLOOKUP(D13,Units!$A$2:$D$20,3,FALSE),2),""))</f>
        <v/>
      </c>
      <c r="G13" s="4" t="str">
        <f>IF(OR(B13="",F13="",N(F13)=0),"",ROUND(B13/F13,4))</f>
        <v/>
      </c>
      <c r="H13" s="4" t="str">
        <f>IF(OR(B13="",C13="",D13=""),"",IFERROR(ROUND(B13/(C13*VLOOKUP(D13,Units!$A$2:$D$20,4,FALSE)),4),""))</f>
        <v/>
      </c>
    </row>
    <row r="14">
      <c r="A14" s="2" t="n"/>
      <c r="B14" s="3" t="n"/>
      <c r="C14" s="2" t="n"/>
      <c r="D14" s="2" t="n"/>
      <c r="E14" t="str">
        <f>IF(D14="","",IFERROR(VLOOKUP(D14,Units!$A$2:$D$20,2,FALSE),"Unknown unit"))</f>
        <v/>
      </c>
      <c r="F14" t="str">
        <f>IF(OR(C14="",D14=""),"",IFERROR(ROUND(C14*VLOOKUP(D14,Units!$A$2:$D$20,3,FALSE),2),""))</f>
        <v/>
      </c>
      <c r="G14" s="4" t="str">
        <f>IF(OR(B14="",F14="",N(F14)=0),"",ROUND(B14/F14,4))</f>
        <v/>
      </c>
      <c r="H14" s="4" t="str">
        <f>IF(OR(B14="",C14="",D14=""),"",IFERROR(ROUND(B14/(C14*VLOOKUP(D14,Units!$A$2:$D$20,4,FALSE)),4),""))</f>
        <v/>
      </c>
    </row>
    <row r="15">
      <c r="A15" s="2" t="n"/>
      <c r="B15" s="3" t="n"/>
      <c r="C15" s="2" t="n"/>
      <c r="D15" s="2" t="n"/>
      <c r="E15" t="str">
        <f>IF(D15="","",IFERROR(VLOOKUP(D15,Units!$A$2:$D$20,2,FALSE),"Unknown unit"))</f>
        <v/>
      </c>
      <c r="F15" t="str">
        <f>IF(OR(C15="",D15=""),"",IFERROR(ROUND(C15*VLOOKUP(D15,Units!$A$2:$D$20,3,FALSE),2),""))</f>
        <v/>
      </c>
      <c r="G15" s="4" t="str">
        <f>IF(OR(B15="",F15="",N(F15)=0),"",ROUND(B15/F15,4))</f>
        <v/>
      </c>
      <c r="H15" s="4" t="str">
        <f>IF(OR(B15="",C15="",D15=""),"",IFERROR(ROUND(B15/(C15*VLOOKUP(D15,Units!$A$2:$D$20,4,FALSE)),4),""))</f>
        <v/>
      </c>
    </row>
    <row r="16">
      <c r="A16" s="2" t="n"/>
      <c r="B16" s="3" t="n"/>
      <c r="C16" s="2" t="n"/>
      <c r="D16" s="2" t="n"/>
      <c r="E16" t="str">
        <f>IF(D16="","",IFERROR(VLOOKUP(D16,Units!$A$2:$D$20,2,FALSE),"Unknown unit"))</f>
        <v/>
      </c>
      <c r="F16" t="str">
        <f>IF(OR(C16="",D16=""),"",IFERROR(ROUND(C16*VLOOKUP(D16,Units!$A$2:$D$20,3,FALSE),2),""))</f>
        <v/>
      </c>
      <c r="G16" s="4" t="str">
        <f>IF(OR(B16="",F16="",N(F16)=0),"",ROUND(B16/F16,4))</f>
        <v/>
      </c>
      <c r="H16" s="4" t="str">
        <f>IF(OR(B16="",C16="",D16=""),"",IFERROR(ROUND(B16/(C16*VLOOKUP(D16,Units!$A$2:$D$20,4,FALSE)),4),""))</f>
        <v/>
      </c>
    </row>
    <row r="17">
      <c r="A17" s="2" t="n"/>
      <c r="B17" s="3" t="n"/>
      <c r="C17" s="2" t="n"/>
      <c r="D17" s="2" t="n"/>
      <c r="E17" t="str">
        <f>IF(D17="","",IFERROR(VLOOKUP(D17,Units!$A$2:$D$20,2,FALSE),"Unknown unit"))</f>
        <v/>
      </c>
      <c r="F17" t="str">
        <f>IF(OR(C17="",D17=""),"",IFERROR(ROUND(C17*VLOOKUP(D17,Units!$A$2:$D$20,3,FALSE),2),""))</f>
        <v/>
      </c>
      <c r="G17" s="4" t="str">
        <f>IF(OR(B17="",F17="",N(F17)=0),"",ROUND(B17/F17,4))</f>
        <v/>
      </c>
      <c r="H17" s="4" t="str">
        <f>IF(OR(B17="",C17="",D17=""),"",IFERROR(ROUND(B17/(C17*VLOOKUP(D17,Units!$A$2:$D$20,4,FALSE)),4),""))</f>
        <v/>
      </c>
    </row>
    <row r="18">
      <c r="A18" s="2" t="n"/>
      <c r="B18" s="3" t="n"/>
      <c r="C18" s="2" t="n"/>
      <c r="D18" s="2" t="n"/>
      <c r="E18" t="str">
        <f>IF(D18="","",IFERROR(VLOOKUP(D18,Units!$A$2:$D$20,2,FALSE),"Unknown unit"))</f>
        <v/>
      </c>
      <c r="F18" t="str">
        <f>IF(OR(C18="",D18=""),"",IFERROR(ROUND(C18*VLOOKUP(D18,Units!$A$2:$D$20,3,FALSE),2),""))</f>
        <v/>
      </c>
      <c r="G18" s="4" t="str">
        <f>IF(OR(B18="",F18="",N(F18)=0),"",ROUND(B18/F18,4))</f>
        <v/>
      </c>
      <c r="H18" s="4" t="str">
        <f>IF(OR(B18="",C18="",D18=""),"",IFERROR(ROUND(B18/(C18*VLOOKUP(D18,Units!$A$2:$D$20,4,FALSE)),4),""))</f>
        <v/>
      </c>
    </row>
    <row r="19">
      <c r="A19" s="2" t="n"/>
      <c r="B19" s="3" t="n"/>
      <c r="C19" s="2" t="n"/>
      <c r="D19" s="2" t="n"/>
      <c r="E19" t="str">
        <f>IF(D19="","",IFERROR(VLOOKUP(D19,Units!$A$2:$D$20,2,FALSE),"Unknown unit"))</f>
        <v/>
      </c>
      <c r="F19" t="str">
        <f>IF(OR(C19="",D19=""),"",IFERROR(ROUND(C19*VLOOKUP(D19,Units!$A$2:$D$20,3,FALSE),2),""))</f>
        <v/>
      </c>
      <c r="G19" s="4" t="str">
        <f>IF(OR(B19="",F19="",N(F19)=0),"",ROUND(B19/F19,4))</f>
        <v/>
      </c>
      <c r="H19" s="4" t="str">
        <f>IF(OR(B19="",C19="",D19=""),"",IFERROR(ROUND(B19/(C19*VLOOKUP(D19,Units!$A$2:$D$20,4,FALSE)),4),""))</f>
        <v/>
      </c>
    </row>
    <row r="20">
      <c r="A20" s="2" t="n"/>
      <c r="B20" s="3" t="n"/>
      <c r="C20" s="2" t="n"/>
      <c r="D20" s="2" t="n"/>
      <c r="E20" t="str">
        <f>IF(D20="","",IFERROR(VLOOKUP(D20,Units!$A$2:$D$20,2,FALSE),"Unknown unit"))</f>
        <v/>
      </c>
      <c r="F20" t="str">
        <f>IF(OR(C20="",D20=""),"",IFERROR(ROUND(C20*VLOOKUP(D20,Units!$A$2:$D$20,3,FALSE),2),""))</f>
        <v/>
      </c>
      <c r="G20" s="4" t="str">
        <f>IF(OR(B20="",F20="",N(F20)=0),"",ROUND(B20/F20,4))</f>
        <v/>
      </c>
      <c r="H20" s="4" t="str">
        <f>IF(OR(B20="",C20="",D20=""),"",IFERROR(ROUND(B20/(C20*VLOOKUP(D20,Units!$A$2:$D$20,4,FALSE)),4),""))</f>
        <v/>
      </c>
    </row>
    <row r="21">
      <c r="A21" s="2" t="n"/>
      <c r="B21" s="3" t="n"/>
      <c r="C21" s="2" t="n"/>
      <c r="D21" s="2" t="n"/>
      <c r="E21" t="str">
        <f>IF(D21="","",IFERROR(VLOOKUP(D21,Units!$A$2:$D$20,2,FALSE),"Unknown unit"))</f>
        <v/>
      </c>
      <c r="F21" t="str">
        <f>IF(OR(C21="",D21=""),"",IFERROR(ROUND(C21*VLOOKUP(D21,Units!$A$2:$D$20,3,FALSE),2),""))</f>
        <v/>
      </c>
      <c r="G21" s="4" t="str">
        <f>IF(OR(B21="",F21="",N(F21)=0),"",ROUND(B21/F21,4))</f>
        <v/>
      </c>
      <c r="H21" s="4" t="str">
        <f>IF(OR(B21="",C21="",D21=""),"",IFERROR(ROUND(B21/(C21*VLOOKUP(D21,Units!$A$2:$D$20,4,FALSE)),4),""))</f>
        <v/>
      </c>
    </row>
    <row r="22">
      <c r="A22" s="2" t="n"/>
      <c r="B22" s="3" t="n"/>
      <c r="C22" s="2" t="n"/>
      <c r="D22" s="2" t="n"/>
      <c r="E22" t="str">
        <f>IF(D22="","",IFERROR(VLOOKUP(D22,Units!$A$2:$D$20,2,FALSE),"Unknown unit"))</f>
        <v/>
      </c>
      <c r="F22" t="str">
        <f>IF(OR(C22="",D22=""),"",IFERROR(ROUND(C22*VLOOKUP(D22,Units!$A$2:$D$20,3,FALSE),2),""))</f>
        <v/>
      </c>
      <c r="G22" s="4" t="str">
        <f>IF(OR(B22="",F22="",N(F22)=0),"",ROUND(B22/F22,4))</f>
        <v/>
      </c>
      <c r="H22" s="4" t="str">
        <f>IF(OR(B22="",C22="",D22=""),"",IFERROR(ROUND(B22/(C22*VLOOKUP(D22,Units!$A$2:$D$20,4,FALSE)),4),""))</f>
        <v/>
      </c>
    </row>
    <row r="23">
      <c r="A23" s="2" t="n"/>
      <c r="B23" s="3" t="n"/>
      <c r="C23" s="2" t="n"/>
      <c r="D23" s="2" t="n"/>
      <c r="E23" t="str">
        <f>IF(D23="","",IFERROR(VLOOKUP(D23,Units!$A$2:$D$20,2,FALSE),"Unknown unit"))</f>
        <v/>
      </c>
      <c r="F23" t="str">
        <f>IF(OR(C23="",D23=""),"",IFERROR(ROUND(C23*VLOOKUP(D23,Units!$A$2:$D$20,3,FALSE),2),""))</f>
        <v/>
      </c>
      <c r="G23" s="4" t="str">
        <f>IF(OR(B23="",F23="",N(F23)=0),"",ROUND(B23/F23,4))</f>
        <v/>
      </c>
      <c r="H23" s="4" t="str">
        <f>IF(OR(B23="",C23="",D23=""),"",IFERROR(ROUND(B23/(C23*VLOOKUP(D23,Units!$A$2:$D$20,4,FALSE)),4),""))</f>
        <v/>
      </c>
    </row>
    <row r="24">
      <c r="A24" s="2" t="n"/>
      <c r="B24" s="3" t="n"/>
      <c r="C24" s="2" t="n"/>
      <c r="D24" s="2" t="n"/>
      <c r="E24" t="str">
        <f>IF(D24="","",IFERROR(VLOOKUP(D24,Units!$A$2:$D$20,2,FALSE),"Unknown unit"))</f>
        <v/>
      </c>
      <c r="F24" t="str">
        <f>IF(OR(C24="",D24=""),"",IFERROR(ROUND(C24*VLOOKUP(D24,Units!$A$2:$D$20,3,FALSE),2),""))</f>
        <v/>
      </c>
      <c r="G24" s="4" t="str">
        <f>IF(OR(B24="",F24="",N(F24)=0),"",ROUND(B24/F24,4))</f>
        <v/>
      </c>
      <c r="H24" s="4" t="str">
        <f>IF(OR(B24="",C24="",D24=""),"",IFERROR(ROUND(B24/(C24*VLOOKUP(D24,Units!$A$2:$D$20,4,FALSE)),4),""))</f>
        <v/>
      </c>
    </row>
    <row r="25">
      <c r="A25" s="2" t="n"/>
      <c r="B25" s="3" t="n"/>
      <c r="C25" s="2" t="n"/>
      <c r="D25" s="2" t="n"/>
      <c r="E25" t="str">
        <f>IF(D25="","",IFERROR(VLOOKUP(D25,Units!$A$2:$D$20,2,FALSE),"Unknown unit"))</f>
        <v/>
      </c>
      <c r="F25" t="str">
        <f>IF(OR(C25="",D25=""),"",IFERROR(ROUND(C25*VLOOKUP(D25,Units!$A$2:$D$20,3,FALSE),2),""))</f>
        <v/>
      </c>
      <c r="G25" s="4" t="str">
        <f>IF(OR(B25="",F25="",N(F25)=0),"",ROUND(B25/F25,4))</f>
        <v/>
      </c>
      <c r="H25" s="4" t="str">
        <f>IF(OR(B25="",C25="",D25=""),"",IFERROR(ROUND(B25/(C25*VLOOKUP(D25,Units!$A$2:$D$20,4,FALSE)),4),""))</f>
        <v/>
      </c>
    </row>
    <row r="26">
      <c r="A26" s="2" t="n"/>
      <c r="B26" s="3" t="n"/>
      <c r="C26" s="2" t="n"/>
      <c r="D26" s="2" t="n"/>
      <c r="E26" t="str">
        <f>IF(D26="","",IFERROR(VLOOKUP(D26,Units!$A$2:$D$20,2,FALSE),"Unknown unit"))</f>
        <v/>
      </c>
      <c r="F26" t="str">
        <f>IF(OR(C26="",D26=""),"",IFERROR(ROUND(C26*VLOOKUP(D26,Units!$A$2:$D$20,3,FALSE),2),""))</f>
        <v/>
      </c>
      <c r="G26" s="4" t="str">
        <f>IF(OR(B26="",F26="",N(F26)=0),"",ROUND(B26/F26,4))</f>
        <v/>
      </c>
      <c r="H26" s="4" t="str">
        <f>IF(OR(B26="",C26="",D26=""),"",IFERROR(ROUND(B26/(C26*VLOOKUP(D26,Units!$A$2:$D$20,4,FALSE)),4),""))</f>
        <v/>
      </c>
    </row>
    <row r="27">
      <c r="A27" s="2" t="n"/>
      <c r="B27" s="3" t="n"/>
      <c r="C27" s="2" t="n"/>
      <c r="D27" s="2" t="n"/>
      <c r="E27" t="str">
        <f>IF(D27="","",IFERROR(VLOOKUP(D27,Units!$A$2:$D$20,2,FALSE),"Unknown unit"))</f>
        <v/>
      </c>
      <c r="F27" t="str">
        <f>IF(OR(C27="",D27=""),"",IFERROR(ROUND(C27*VLOOKUP(D27,Units!$A$2:$D$20,3,FALSE),2),""))</f>
        <v/>
      </c>
      <c r="G27" s="4" t="str">
        <f>IF(OR(B27="",F27="",N(F27)=0),"",ROUND(B27/F27,4))</f>
        <v/>
      </c>
      <c r="H27" s="4" t="str">
        <f>IF(OR(B27="",C27="",D27=""),"",IFERROR(ROUND(B27/(C27*VLOOKUP(D27,Units!$A$2:$D$20,4,FALSE)),4),""))</f>
        <v/>
      </c>
    </row>
    <row r="28">
      <c r="A28" s="2" t="n"/>
      <c r="B28" s="3" t="n"/>
      <c r="C28" s="2" t="n"/>
      <c r="D28" s="2" t="n"/>
      <c r="E28" t="str">
        <f>IF(D28="","",IFERROR(VLOOKUP(D28,Units!$A$2:$D$20,2,FALSE),"Unknown unit"))</f>
        <v/>
      </c>
      <c r="F28" t="str">
        <f>IF(OR(C28="",D28=""),"",IFERROR(ROUND(C28*VLOOKUP(D28,Units!$A$2:$D$20,3,FALSE),2),""))</f>
        <v/>
      </c>
      <c r="G28" s="4" t="str">
        <f>IF(OR(B28="",F28="",N(F28)=0),"",ROUND(B28/F28,4))</f>
        <v/>
      </c>
      <c r="H28" s="4" t="str">
        <f>IF(OR(B28="",C28="",D28=""),"",IFERROR(ROUND(B28/(C28*VLOOKUP(D28,Units!$A$2:$D$20,4,FALSE)),4),""))</f>
        <v/>
      </c>
    </row>
    <row r="29">
      <c r="A29" s="2" t="n"/>
      <c r="B29" s="3" t="n"/>
      <c r="C29" s="2" t="n"/>
      <c r="D29" s="2" t="n"/>
      <c r="E29" t="str">
        <f>IF(D29="","",IFERROR(VLOOKUP(D29,Units!$A$2:$D$20,2,FALSE),"Unknown unit"))</f>
        <v/>
      </c>
      <c r="F29" t="str">
        <f>IF(OR(C29="",D29=""),"",IFERROR(ROUND(C29*VLOOKUP(D29,Units!$A$2:$D$20,3,FALSE),2),""))</f>
        <v/>
      </c>
      <c r="G29" s="4" t="str">
        <f>IF(OR(B29="",F29="",N(F29)=0),"",ROUND(B29/F29,4))</f>
        <v/>
      </c>
      <c r="H29" s="4" t="str">
        <f>IF(OR(B29="",C29="",D29=""),"",IFERROR(ROUND(B29/(C29*VLOOKUP(D29,Units!$A$2:$D$20,4,FALSE)),4),""))</f>
        <v/>
      </c>
    </row>
    <row r="30">
      <c r="A30" s="2" t="n"/>
      <c r="B30" s="3" t="n"/>
      <c r="C30" s="2" t="n"/>
      <c r="D30" s="2" t="n"/>
      <c r="E30" t="str">
        <f>IF(D30="","",IFERROR(VLOOKUP(D30,Units!$A$2:$D$20,2,FALSE),"Unknown unit"))</f>
        <v/>
      </c>
      <c r="F30" t="str">
        <f>IF(OR(C30="",D30=""),"",IFERROR(ROUND(C30*VLOOKUP(D30,Units!$A$2:$D$20,3,FALSE),2),""))</f>
        <v/>
      </c>
      <c r="G30" s="4" t="str">
        <f>IF(OR(B30="",F30="",N(F30)=0),"",ROUND(B30/F30,4))</f>
        <v/>
      </c>
      <c r="H30" s="4" t="str">
        <f>IF(OR(B30="",C30="",D30=""),"",IFERROR(ROUND(B30/(C30*VLOOKUP(D30,Units!$A$2:$D$20,4,FALSE)),4),""))</f>
        <v/>
      </c>
    </row>
    <row r="31"/>
    <row r="32">
      <c r="A32" s="5" t="inlineStr">
        <is>
          <t>Weight ounces and fluid ounces are different measures. Cost a recipe by weight when you can: a fluid ounce of oil weighs less than a fluid ounce of water.</t>
        </is>
      </c>
    </row>
    <row r="33"/>
    <row r="34">
      <c r="A34" s="6" t="inlineStr">
        <is>
          <t>A finished product</t>
        </is>
      </c>
    </row>
    <row r="35">
      <c r="A35" t="inlineStr">
        <is>
          <t>Materials and packaging in one unit</t>
        </is>
      </c>
      <c r="B35" s="3" t="n">
        <v>3.99</v>
      </c>
    </row>
    <row r="36">
      <c r="A36" t="inlineStr">
        <is>
          <t>Net contents, ounces</t>
        </is>
      </c>
      <c r="B36" s="7" t="n">
        <v>9</v>
      </c>
    </row>
    <row r="37">
      <c r="A37" t="inlineStr">
        <is>
          <t>Your price</t>
        </is>
      </c>
      <c r="B37" s="3" t="n">
        <v>26</v>
      </c>
    </row>
    <row r="38">
      <c r="A38" s="6" t="inlineStr">
        <is>
          <t>Cost per ounce</t>
        </is>
      </c>
      <c r="B38" s="8">
        <f>IF(N(B36)=0,"",ROUND(B35/B36,4))</f>
        <v>0.4433</v>
      </c>
    </row>
    <row r="39">
      <c r="A39" t="inlineStr">
        <is>
          <t>Price per ounce</t>
        </is>
      </c>
      <c r="B39" s="4">
        <f>IF(N(B36)=0,"",ROUND(B37/B36,4))</f>
        <v>2.8889</v>
      </c>
    </row>
  </sheetData>
  <dataValidations count="1">
    <dataValidation sqref="D2:D30" showDropDown="0" showInputMessage="0" showErrorMessage="0" allowBlank="1" type="list">
      <formula1>=Units!$A$2:$A$13</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tabSelected="0" workbookViewId="0">
      <pane ySplit="1" topLeftCell="A2" activePane="bottomLeft" state="frozen"/>
      <selection pane="bottomLeft" activeCell="A1" sqref="A1"/>
    </sheetView>
  </sheetViews>
  <sheetFormatPr baseColWidth="8" defaultRowHeight="15"/>
  <cols>
    <col width="10" customWidth="1" min="1" max="1"/>
    <col width="12" customWidth="1" min="2" max="2"/>
    <col width="14" customWidth="1" min="3" max="3"/>
    <col width="16" customWidth="1" min="4" max="4"/>
  </cols>
  <sheetData>
    <row r="1" ht="30" customHeight="1">
      <c r="A1" s="1" t="inlineStr">
        <is>
          <t>Unit</t>
        </is>
      </c>
      <c r="B1" s="1" t="inlineStr">
        <is>
          <t>Measured by</t>
        </is>
      </c>
      <c r="C1" s="1" t="inlineStr">
        <is>
          <t>Ounces in one</t>
        </is>
      </c>
      <c r="D1" s="1" t="inlineStr">
        <is>
          <t>Grams or ml in one</t>
        </is>
      </c>
    </row>
    <row r="2">
      <c r="A2" t="inlineStr">
        <is>
          <t>oz</t>
        </is>
      </c>
      <c r="B2" t="inlineStr">
        <is>
          <t>weight</t>
        </is>
      </c>
      <c r="C2" t="n">
        <v>1</v>
      </c>
      <c r="D2" t="n">
        <v>28.3495</v>
      </c>
    </row>
    <row r="3">
      <c r="A3" t="inlineStr">
        <is>
          <t>lb</t>
        </is>
      </c>
      <c r="B3" t="inlineStr">
        <is>
          <t>weight</t>
        </is>
      </c>
      <c r="C3" t="n">
        <v>16</v>
      </c>
      <c r="D3" t="n">
        <v>453.592</v>
      </c>
    </row>
    <row r="4">
      <c r="A4" t="inlineStr">
        <is>
          <t>g</t>
        </is>
      </c>
      <c r="B4" t="inlineStr">
        <is>
          <t>weight</t>
        </is>
      </c>
      <c r="C4" t="n">
        <v>0.035274</v>
      </c>
      <c r="D4" t="n">
        <v>1</v>
      </c>
    </row>
    <row r="5">
      <c r="A5" t="inlineStr">
        <is>
          <t>kg</t>
        </is>
      </c>
      <c r="B5" t="inlineStr">
        <is>
          <t>weight</t>
        </is>
      </c>
      <c r="C5" t="n">
        <v>35.274</v>
      </c>
      <c r="D5" t="n">
        <v>1000</v>
      </c>
    </row>
    <row r="6">
      <c r="A6" t="inlineStr">
        <is>
          <t>fl oz</t>
        </is>
      </c>
      <c r="B6" t="inlineStr">
        <is>
          <t>volume</t>
        </is>
      </c>
      <c r="C6" t="n">
        <v>1</v>
      </c>
      <c r="D6" t="n">
        <v>29.5735</v>
      </c>
    </row>
    <row r="7">
      <c r="A7" t="inlineStr">
        <is>
          <t>cup</t>
        </is>
      </c>
      <c r="B7" t="inlineStr">
        <is>
          <t>volume</t>
        </is>
      </c>
      <c r="C7" t="n">
        <v>8</v>
      </c>
      <c r="D7" t="n">
        <v>236.588</v>
      </c>
    </row>
    <row r="8">
      <c r="A8" t="inlineStr">
        <is>
          <t>pt</t>
        </is>
      </c>
      <c r="B8" t="inlineStr">
        <is>
          <t>volume</t>
        </is>
      </c>
      <c r="C8" t="n">
        <v>16</v>
      </c>
      <c r="D8" t="n">
        <v>473.176</v>
      </c>
    </row>
    <row r="9">
      <c r="A9" t="inlineStr">
        <is>
          <t>qt</t>
        </is>
      </c>
      <c r="B9" t="inlineStr">
        <is>
          <t>volume</t>
        </is>
      </c>
      <c r="C9" t="n">
        <v>32</v>
      </c>
      <c r="D9" t="n">
        <v>946.353</v>
      </c>
    </row>
    <row r="10">
      <c r="A10" t="inlineStr">
        <is>
          <t>gal</t>
        </is>
      </c>
      <c r="B10" t="inlineStr">
        <is>
          <t>volume</t>
        </is>
      </c>
      <c r="C10" t="n">
        <v>128</v>
      </c>
      <c r="D10" t="n">
        <v>3785.41</v>
      </c>
    </row>
    <row r="11">
      <c r="A11" t="inlineStr">
        <is>
          <t>ml</t>
        </is>
      </c>
      <c r="B11" t="inlineStr">
        <is>
          <t>volume</t>
        </is>
      </c>
      <c r="C11" t="n">
        <v>0.033814</v>
      </c>
      <c r="D11" t="n">
        <v>1</v>
      </c>
    </row>
    <row r="12">
      <c r="A12" t="inlineStr">
        <is>
          <t>l</t>
        </is>
      </c>
      <c r="B12" t="inlineStr">
        <is>
          <t>volume</t>
        </is>
      </c>
      <c r="C12" t="n">
        <v>33.814</v>
      </c>
      <c r="D12" t="n">
        <v>1000</v>
      </c>
    </row>
    <row r="13">
      <c r="A13" t="inlineStr">
        <is>
          <t>each</t>
        </is>
      </c>
      <c r="B13" t="inlineStr">
        <is>
          <t>count</t>
        </is>
      </c>
      <c r="C13" t="n">
        <v>1</v>
      </c>
      <c r="D13" t="n">
        <v>1</v>
      </c>
    </row>
    <row r="14"/>
    <row r="15">
      <c r="A15" s="5" t="inlineStr">
        <is>
          <t>Weight units give ounces and grams; volume units give fluid ounces and milliliters. US units.</t>
        </is>
      </c>
    </row>
  </sheetData>
  <printOptions gridLines="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sheetPr>
  <dimension ref="A1:A9"/>
  <sheetViews>
    <sheetView tabSelected="0" workbookViewId="0">
      <selection activeCell="A1" sqref="A1"/>
    </sheetView>
  </sheetViews>
  <sheetFormatPr baseColWidth="8" defaultRowHeight="15"/>
  <cols>
    <col width="110" customWidth="1" min="1" max="1"/>
  </cols>
  <sheetData>
    <row r="1" ht="22" customHeight="1">
      <c r="A1" s="9" t="inlineStr">
        <is>
          <t>Cost per ounce calculator</t>
        </is>
      </c>
    </row>
    <row r="2" ht="15" customHeight="1">
      <c r="A2" s="10" t="inlineStr">
        <is>
          <t>From the article: https://www.tarostack.com/articles/how-to-calculate-cost-per-ounce</t>
        </is>
      </c>
    </row>
    <row r="3" ht="15" customHeight="1">
      <c r="A3" s="10" t="inlineStr"/>
    </row>
    <row r="4" ht="45" customHeight="1">
      <c r="A4" s="10" t="inlineStr">
        <is>
          <t>Type what you bought, the price, the package size and its unit (lb, oz, kg, g, gal, qt, pt, cup, fl oz, l, ml). It works out the ounces in the package and the cost per ounce, and the cost per gram for weights or per milliliter for volumes.</t>
        </is>
      </c>
    </row>
    <row r="5" ht="30" customHeight="1">
      <c r="A5" s="10" t="inlineStr">
        <is>
          <t>Weight and volume stay apart: a pound is 16 ounces of weight, a gallon is 128 fluid ounces of volume, and the two only match for water.</t>
        </is>
      </c>
    </row>
    <row r="6" ht="30" customHeight="1">
      <c r="A6" s="10" t="inlineStr">
        <is>
          <t>Below, type a finished product's materials and packaging cost, its net contents in ounces and your price, for its cost per ounce and price per ounce.</t>
        </is>
      </c>
    </row>
    <row r="7" ht="15" customHeight="1">
      <c r="A7" s="10" t="inlineStr"/>
    </row>
    <row r="8" ht="15" customHeight="1">
      <c r="A8" s="10" t="inlineStr">
        <is>
          <t>Works in Excel (2010 and later), Google Sheets, LibreOffice and Numbers. No macros.</t>
        </is>
      </c>
    </row>
    <row r="9" ht="30" customHeight="1">
      <c r="A9" s="10"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