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Plan" sheetId="2" state="visible" r:id="rId2"/>
    <sheet xmlns:r="http://schemas.openxmlformats.org/officeDocument/2006/relationships" name="After the fair" sheetId="3" state="visible" r:id="rId3"/>
  </sheets>
  <definedNames>
    <definedName name="_xlnm.Print_Titles" localSheetId="1">'Plan'!$1:$1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$#,##0.00"/>
  </numFmts>
  <fonts count="5">
    <font>
      <name val="Calibri"/>
      <family val="2"/>
      <color theme="1"/>
      <sz val="11"/>
      <scheme val="minor"/>
    </font>
    <font>
      <b val="1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0"/>
    <xf numFmtId="3" fontId="0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wrapText="1"/>
    </xf>
    <xf numFmtId="165" fontId="0" fillId="0" borderId="0" pivotButton="0" quotePrefix="0" xfId="0"/>
    <xf numFmtId="9" fontId="1" fillId="0" borderId="0" pivotButton="0" quotePrefix="0" xfId="0"/>
    <xf numFmtId="165" fontId="1" fillId="0" borderId="0" pivotButton="0" quotePrefix="0" xfId="0"/>
    <xf numFmtId="0" fontId="3" fillId="0" borderId="0" pivotButton="0" quotePrefix="0" xfId="0"/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Craft fair inventory calculator</t>
        </is>
      </c>
    </row>
    <row r="2">
      <c r="A2" s="2" t="inlineStr">
        <is>
          <t>From the article: https://www.tarostack.com/articles/how-much-inventory-for-a-craft-fair</t>
        </is>
      </c>
    </row>
    <row r="3">
      <c r="A3" s="2" t="inlineStr"/>
    </row>
    <row r="4">
      <c r="A4" s="2" t="inlineStr">
        <is>
          <t>Plan: expected buyers from the visitors, how many stop and how many buy; items from buyers; each product's share from your own sales; a bigger buffer for what keeps.</t>
        </is>
      </c>
    </row>
    <row r="5">
      <c r="A5" s="2" t="inlineStr">
        <is>
          <t>After the fair: what you brought, sold and took home, and when anything sold out. That's next fair's starting point.</t>
        </is>
      </c>
    </row>
    <row r="6">
      <c r="A6" s="2" t="inlineStr">
        <is>
          <t>The example is Windward Roots, a made-up taro business, at a one-day holiday fair. The stop and buy rates are examples: track your own.</t>
        </is>
      </c>
    </row>
    <row r="7">
      <c r="A7" s="2" t="inlineStr"/>
    </row>
    <row r="8">
      <c r="A8" s="2" t="inlineStr">
        <is>
          <t>Works in Excel (2010 and later), Google Sheets, LibreOffice and Numbers. No macros.</t>
        </is>
      </c>
    </row>
    <row r="9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selection activeCell="A1" sqref="A1"/>
    </sheetView>
  </sheetViews>
  <sheetFormatPr baseColWidth="8" defaultRowHeight="15"/>
  <cols>
    <col width="34" customWidth="1" min="1" max="1"/>
    <col width="11" customWidth="1" min="2" max="2"/>
    <col width="9" customWidth="1" min="3" max="3"/>
    <col width="9" customWidth="1" min="4" max="4"/>
    <col width="9" customWidth="1" min="5" max="5"/>
    <col width="10" customWidth="1" min="6" max="6"/>
    <col width="9" customWidth="1" min="7" max="7"/>
    <col width="12" customWidth="1" min="8" max="8"/>
    <col width="12" customWidth="1" min="9" max="9"/>
    <col width="14" customWidth="1" min="10" max="10"/>
  </cols>
  <sheetData>
    <row r="1">
      <c r="A1" s="3" t="inlineStr">
        <is>
          <t>Visitors the organizer expects</t>
        </is>
      </c>
      <c r="B1" s="4" t="n">
        <v>3000</v>
      </c>
    </row>
    <row r="2">
      <c r="A2" s="3" t="inlineStr">
        <is>
          <t>Share who stop at your table</t>
        </is>
      </c>
      <c r="B2" s="5" t="n">
        <v>0.1</v>
      </c>
    </row>
    <row r="3">
      <c r="A3" s="3" t="inlineStr">
        <is>
          <t>Share of those who buy</t>
        </is>
      </c>
      <c r="B3" s="5" t="n">
        <v>0.25</v>
      </c>
    </row>
    <row r="4">
      <c r="A4" s="3" t="inlineStr">
        <is>
          <t>Items per buyer</t>
        </is>
      </c>
      <c r="B4" s="6" t="n">
        <v>1.8</v>
      </c>
    </row>
    <row r="5">
      <c r="A5" s="3" t="inlineStr">
        <is>
          <t>Buyers</t>
        </is>
      </c>
      <c r="B5" s="4">
        <f>B1*B2*B3</f>
        <v>75</v>
      </c>
    </row>
    <row r="6">
      <c r="A6" s="3" t="inlineStr">
        <is>
          <t>Items you'll probably sell</t>
        </is>
      </c>
      <c r="B6" s="4">
        <f>B5*B4</f>
        <v>135</v>
      </c>
    </row>
    <row r="8">
      <c r="A8" s="7" t="inlineStr">
        <is>
          <t>Product</t>
        </is>
      </c>
      <c r="B8" s="7" t="inlineStr">
        <is>
          <t>Share of sales</t>
        </is>
      </c>
      <c r="C8" s="7" t="inlineStr">
        <is>
          <t>Expected</t>
        </is>
      </c>
      <c r="D8" s="7" t="inlineStr">
        <is>
          <t>Keeps?</t>
        </is>
      </c>
      <c r="E8" s="7" t="inlineStr">
        <is>
          <t>Buffer</t>
        </is>
      </c>
      <c r="F8" s="7" t="inlineStr">
        <is>
          <t>Bring</t>
        </is>
      </c>
      <c r="G8" s="7" t="inlineStr">
        <is>
          <t>Price</t>
        </is>
      </c>
      <c r="H8" s="7" t="inlineStr">
        <is>
          <t>Cost to make</t>
        </is>
      </c>
      <c r="I8" s="7" t="inlineStr">
        <is>
          <t>Sales if expected</t>
        </is>
      </c>
      <c r="J8" s="7" t="inlineStr">
        <is>
          <t>At risk if it doesn't sell</t>
        </is>
      </c>
    </row>
    <row r="9">
      <c r="A9" t="inlineStr">
        <is>
          <t>Taro chips, 5 oz</t>
        </is>
      </c>
      <c r="B9" s="5" t="n">
        <v>0.4</v>
      </c>
      <c r="C9">
        <f>ROUND($B$6*B9,0)</f>
        <v>54</v>
      </c>
      <c r="D9" t="inlineStr">
        <is>
          <t>Y</t>
        </is>
      </c>
      <c r="E9" s="6" t="n">
        <v>1.5</v>
      </c>
      <c r="F9">
        <f>ROUNDUP(C9*E9,0)</f>
        <v>81</v>
      </c>
      <c r="G9" s="8" t="n">
        <v>7</v>
      </c>
      <c r="H9" s="8" t="n">
        <v>2.1</v>
      </c>
      <c r="I9" s="8">
        <f>C9*G9</f>
        <v>378</v>
      </c>
      <c r="J9" s="8">
        <f>IF(D9="Y",0,(F9-C9)*H9)</f>
        <v>0</v>
      </c>
    </row>
    <row r="10">
      <c r="A10" t="inlineStr">
        <is>
          <t>Taro chips, 3 oz</t>
        </is>
      </c>
      <c r="B10" s="5" t="n">
        <v>0.25</v>
      </c>
      <c r="C10">
        <f>ROUND($B$6*B10,0)</f>
        <v>34</v>
      </c>
      <c r="D10" t="inlineStr">
        <is>
          <t>Y</t>
        </is>
      </c>
      <c r="E10" s="6" t="n">
        <v>1.5</v>
      </c>
      <c r="F10">
        <f>ROUNDUP(C10*E10,0)</f>
        <v>51</v>
      </c>
      <c r="G10" s="8" t="n">
        <v>5</v>
      </c>
      <c r="H10" s="8" t="n">
        <v>1.45</v>
      </c>
      <c r="I10" s="8">
        <f>C10*G10</f>
        <v>170</v>
      </c>
      <c r="J10" s="8">
        <f>IF(D10="Y",0,(F10-C10)*H10)</f>
        <v>0</v>
      </c>
    </row>
    <row r="11">
      <c r="A11" t="inlineStr">
        <is>
          <t>Macadamia taro cookies, box of 6</t>
        </is>
      </c>
      <c r="B11" s="5" t="n">
        <v>0.2</v>
      </c>
      <c r="C11">
        <f>ROUND($B$6*B11,0)</f>
        <v>27</v>
      </c>
      <c r="D11" t="inlineStr">
        <is>
          <t>N</t>
        </is>
      </c>
      <c r="E11" s="6" t="n">
        <v>1.1</v>
      </c>
      <c r="F11">
        <f>ROUNDUP(C11*E11,0)</f>
        <v>30</v>
      </c>
      <c r="G11" s="8" t="n">
        <v>12</v>
      </c>
      <c r="H11" s="8" t="n">
        <v>3.4</v>
      </c>
      <c r="I11" s="8">
        <f>C11*G11</f>
        <v>324</v>
      </c>
      <c r="J11" s="8">
        <f>IF(D11="Y",0,(F11-C11)*H11)</f>
        <v>10.2</v>
      </c>
    </row>
    <row r="12">
      <c r="A12" t="inlineStr">
        <is>
          <t>Gift box</t>
        </is>
      </c>
      <c r="B12" s="5" t="n">
        <v>0.15</v>
      </c>
      <c r="C12">
        <f>ROUND($B$6*B12,0)</f>
        <v>20</v>
      </c>
      <c r="D12" t="inlineStr">
        <is>
          <t>Y</t>
        </is>
      </c>
      <c r="E12" s="6" t="n">
        <v>1.5</v>
      </c>
      <c r="F12">
        <f>ROUNDUP(C12*E12,0)</f>
        <v>30</v>
      </c>
      <c r="G12" s="8" t="n">
        <v>30</v>
      </c>
      <c r="H12" s="8" t="n">
        <v>9.5</v>
      </c>
      <c r="I12" s="8">
        <f>C12*G12</f>
        <v>600</v>
      </c>
      <c r="J12" s="8">
        <f>IF(D12="Y",0,(F12-C12)*H12)</f>
        <v>0</v>
      </c>
    </row>
    <row r="13">
      <c r="A13" s="3" t="inlineStr">
        <is>
          <t>Total</t>
        </is>
      </c>
      <c r="B13" s="9">
        <f>SUM(B9:B12)</f>
        <v>1</v>
      </c>
      <c r="C13" s="3">
        <f>SUM(C9:C12)</f>
        <v>135</v>
      </c>
      <c r="F13" s="3">
        <f>SUM(F9:F12)</f>
        <v>192</v>
      </c>
      <c r="I13" s="10">
        <f>SUM(I9:I12)</f>
        <v>1472</v>
      </c>
      <c r="J13" s="10">
        <f>SUM(J9:J12)</f>
        <v>10.2</v>
      </c>
    </row>
    <row r="15">
      <c r="A15" s="11" t="inlineStr">
        <is>
          <t>Keeps: what doesn't sell comes home and sells next week, so bring half again. Doesn't keep: bring a little extra, and price the last few to go.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8" customWidth="1" min="3" max="3"/>
    <col width="8" customWidth="1" min="4" max="4"/>
    <col width="11" customWidth="1" min="5" max="5"/>
    <col width="12" customWidth="1" min="6" max="6"/>
    <col width="40" customWidth="1" min="7" max="7"/>
  </cols>
  <sheetData>
    <row r="1">
      <c r="A1" s="12" t="inlineStr">
        <is>
          <t>Product</t>
        </is>
      </c>
      <c r="B1" s="12" t="inlineStr">
        <is>
          <t>Brought</t>
        </is>
      </c>
      <c r="C1" s="12" t="inlineStr">
        <is>
          <t>Sold</t>
        </is>
      </c>
      <c r="D1" s="12" t="inlineStr">
        <is>
          <t>Left</t>
        </is>
      </c>
      <c r="E1" s="12" t="inlineStr">
        <is>
          <t>Sold out at</t>
        </is>
      </c>
      <c r="F1" s="12" t="inlineStr">
        <is>
          <t>Sell-through</t>
        </is>
      </c>
      <c r="G1" s="12" t="inlineStr">
        <is>
          <t>Note</t>
        </is>
      </c>
    </row>
    <row r="2">
      <c r="A2" t="inlineStr">
        <is>
          <t>Taro chips, 5 oz</t>
        </is>
      </c>
      <c r="B2">
        <f>Plan!F9</f>
        <v>81</v>
      </c>
      <c r="C2" t="n">
        <v>61</v>
      </c>
      <c r="D2">
        <f>B2-C2</f>
        <v>20</v>
      </c>
      <c r="E2" t="inlineStr"/>
      <c r="F2" s="5">
        <f>IF(B2=0,"",C2/B2)</f>
        <v>0.753086419753086</v>
      </c>
      <c r="G2" t="inlineStr"/>
    </row>
    <row r="3">
      <c r="A3" t="inlineStr">
        <is>
          <t>Taro chips, 3 oz</t>
        </is>
      </c>
      <c r="B3">
        <f>Plan!F10</f>
        <v>51</v>
      </c>
      <c r="C3" t="n">
        <v>51</v>
      </c>
      <c r="D3">
        <f>B3-C3</f>
        <v>0</v>
      </c>
      <c r="E3" t="inlineStr">
        <is>
          <t>1:40 p.m.</t>
        </is>
      </c>
      <c r="F3" s="5">
        <f>IF(B3=0,"",C3/B3)</f>
        <v>1</v>
      </c>
      <c r="G3" t="inlineStr">
        <is>
          <t>Sold out: bring more</t>
        </is>
      </c>
    </row>
    <row r="4">
      <c r="A4" t="inlineStr">
        <is>
          <t>Macadamia taro cookies, box of 6</t>
        </is>
      </c>
      <c r="B4">
        <f>Plan!F11</f>
        <v>30</v>
      </c>
      <c r="C4" t="n">
        <v>27</v>
      </c>
      <c r="D4">
        <f>B4-C4</f>
        <v>3</v>
      </c>
      <c r="E4" t="inlineStr"/>
      <c r="F4" s="5">
        <f>IF(B4=0,"",C4/B4)</f>
        <v>0.9</v>
      </c>
      <c r="G4" t="inlineStr">
        <is>
          <t>3 boxes to the shop on Monday</t>
        </is>
      </c>
    </row>
    <row r="5">
      <c r="A5" t="inlineStr">
        <is>
          <t>Gift box</t>
        </is>
      </c>
      <c r="B5">
        <f>Plan!F12</f>
        <v>30</v>
      </c>
      <c r="C5" t="n">
        <v>14</v>
      </c>
      <c r="D5">
        <f>B5-C5</f>
        <v>16</v>
      </c>
      <c r="E5" t="inlineStr"/>
      <c r="F5" s="5">
        <f>IF(B5=0,"",C5/B5)</f>
        <v>0.466666666666667</v>
      </c>
      <c r="G5" t="inlineStr">
        <is>
          <t>Slow until noon</t>
        </is>
      </c>
    </row>
    <row r="7">
      <c r="A7" s="3" t="inlineStr">
        <is>
          <t>Total</t>
        </is>
      </c>
      <c r="B7">
        <f>SUM(B2:B5)</f>
        <v>192</v>
      </c>
      <c r="C7">
        <f>SUM(C2:C5)</f>
        <v>153</v>
      </c>
      <c r="D7">
        <f>SUM(D2:D5)</f>
        <v>39</v>
      </c>
      <c r="F7" s="5">
        <f>C7/B7</f>
        <v>0.796875</v>
      </c>
    </row>
    <row r="9">
      <c r="A9" s="11" t="inlineStr">
        <is>
          <t>Next time, start from what you sold, not what you guessed. Anything that sold out was short by an unknown amount: bring more of 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