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'Quotes'!$1:$1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$#,##0.00"/>
    <numFmt numFmtId="166" formatCode="0.0%"/>
    <numFmt numFmtId="167" formatCode="0.0"/>
  </numFmts>
  <fonts count="5">
    <font>
      <name val="Calibri"/>
      <family val="2"/>
      <color theme="1"/>
      <sz val="11"/>
      <scheme val="minor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3" fontId="0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</cols>
  <sheetData>
    <row r="1" ht="45" customHeight="1">
      <c r="A1" s="1" t="inlineStr">
        <is>
          <t>Quote</t>
        </is>
      </c>
      <c r="B1" s="2" t="inlineStr">
        <is>
          <t>Deposit it yourself, silicone molds</t>
        </is>
      </c>
      <c r="C1" s="2" t="inlineStr">
        <is>
          <t>Small gummy co-packer, starchless depositor</t>
        </is>
      </c>
      <c r="D1" s="2" t="inlineStr">
        <is>
          <t>Larger confectionery plant, starch mogul</t>
        </is>
      </c>
    </row>
    <row r="2">
      <c r="A2" t="inlineStr">
        <is>
          <t>Run size you'd order, bags</t>
        </is>
      </c>
      <c r="B2" s="3" t="n">
        <v>600</v>
      </c>
      <c r="C2" s="3" t="n">
        <v>5000</v>
      </c>
      <c r="D2" s="3" t="n">
        <v>25000</v>
      </c>
    </row>
    <row r="3">
      <c r="A3" t="inlineStr">
        <is>
          <t>Minimum run</t>
        </is>
      </c>
      <c r="B3" s="3" t="n">
        <v>0</v>
      </c>
      <c r="C3" s="3" t="n">
        <v>3000</v>
      </c>
      <c r="D3" s="3" t="n">
        <v>25000</v>
      </c>
    </row>
    <row r="4">
      <c r="A4" t="inlineStr">
        <is>
          <t>Made</t>
        </is>
      </c>
      <c r="B4" s="3">
        <f>MAX(B2,N(B3))</f>
        <v>600</v>
      </c>
      <c r="C4" s="3">
        <f>MAX(C2,N(C3))</f>
        <v>5000</v>
      </c>
      <c r="D4" s="3">
        <f>MAX(D2,N(D3))</f>
        <v>25000</v>
      </c>
    </row>
    <row r="5">
      <c r="A5" t="inlineStr">
        <is>
          <t>Loss</t>
        </is>
      </c>
      <c r="B5" s="4" t="n">
        <v>0.05</v>
      </c>
      <c r="C5" s="4" t="n">
        <v>0.03</v>
      </c>
      <c r="D5" s="4" t="n">
        <v>0.02</v>
      </c>
    </row>
    <row r="6">
      <c r="A6" t="inlineStr">
        <is>
          <t>Good bags</t>
        </is>
      </c>
      <c r="B6" s="3">
        <f>B4*(1-N(B5))</f>
        <v>570</v>
      </c>
      <c r="C6" s="3">
        <f>C4*(1-N(C5))</f>
        <v>4850</v>
      </c>
      <c r="D6" s="3">
        <f>D4*(1-N(D5))</f>
        <v>24500</v>
      </c>
    </row>
    <row r="7">
      <c r="A7" t="inlineStr">
        <is>
          <t>Setup, or kitchen rent, a run</t>
        </is>
      </c>
      <c r="B7" s="5" t="n">
        <v>120</v>
      </c>
      <c r="C7" s="5" t="n">
        <v>400</v>
      </c>
      <c r="D7" s="5" t="n">
        <v>900</v>
      </c>
    </row>
    <row r="8">
      <c r="A8" t="inlineStr">
        <is>
          <t>Fee, or your labor, a bag</t>
        </is>
      </c>
      <c r="B8" s="6" t="n">
        <v>0.6</v>
      </c>
      <c r="C8" s="6" t="n">
        <v>0.45</v>
      </c>
      <c r="D8" s="6" t="n">
        <v>0.18</v>
      </c>
    </row>
    <row r="9">
      <c r="A9" t="inlineStr">
        <is>
          <t>Ingredients a bag</t>
        </is>
      </c>
      <c r="B9" s="6" t="n">
        <v>0.55</v>
      </c>
      <c r="C9" s="6" t="n">
        <v>0.52</v>
      </c>
      <c r="D9" s="6" t="n">
        <v>0.45</v>
      </c>
    </row>
    <row r="10">
      <c r="A10" t="inlineStr">
        <is>
          <t>Packaging a bag</t>
        </is>
      </c>
      <c r="B10" s="6" t="n">
        <v>0.3</v>
      </c>
      <c r="C10" s="6" t="n">
        <v>0.28</v>
      </c>
      <c r="D10" s="6" t="n">
        <v>0.22</v>
      </c>
    </row>
    <row r="11">
      <c r="A11" t="inlineStr">
        <is>
          <t>Freight a run, in and out</t>
        </is>
      </c>
      <c r="B11" s="5" t="n">
        <v>0</v>
      </c>
      <c r="C11" s="5" t="n">
        <v>200</v>
      </c>
      <c r="D11" s="5" t="n">
        <v>600</v>
      </c>
    </row>
    <row r="12">
      <c r="A12" s="7" t="inlineStr">
        <is>
          <t>Run cost</t>
        </is>
      </c>
      <c r="B12" s="5">
        <f>N(B7)+B4*(N(B8)+N(B9)+N(B10))+N(B11)</f>
        <v>990</v>
      </c>
      <c r="C12" s="5">
        <f>N(C7)+C4*(N(C8)+N(C9)+N(C10))+N(C11)</f>
        <v>6850</v>
      </c>
      <c r="D12" s="5">
        <f>N(D7)+D4*(N(D8)+N(D9)+N(D10))+N(D11)</f>
        <v>22750</v>
      </c>
    </row>
    <row r="13">
      <c r="A13" t="inlineStr">
        <is>
          <t>Months to sell the run</t>
        </is>
      </c>
      <c r="B13" s="8">
        <f>IF(N($B$22)=0,"",B6/$B$22)</f>
        <v>0.19</v>
      </c>
      <c r="C13" s="8">
        <f>IF(N($B$22)=0,"",C6/$B$22)</f>
        <v>1.61666666666667</v>
      </c>
      <c r="D13" s="8">
        <f>IF(N($B$22)=0,"",D6/$B$22)</f>
        <v>8.16666666666667</v>
      </c>
    </row>
    <row r="14">
      <c r="A14" t="inlineStr">
        <is>
          <t>Storage a month</t>
        </is>
      </c>
      <c r="B14" s="5" t="n">
        <v>0</v>
      </c>
      <c r="C14" s="5" t="n">
        <v>0</v>
      </c>
      <c r="D14" s="5" t="n">
        <v>250</v>
      </c>
    </row>
    <row r="15">
      <c r="A15" t="inlineStr">
        <is>
          <t>Free months of storage</t>
        </is>
      </c>
      <c r="B15" t="n">
        <v>0</v>
      </c>
      <c r="C15" t="n">
        <v>0</v>
      </c>
      <c r="D15" t="n">
        <v>1</v>
      </c>
    </row>
    <row r="16">
      <c r="A16" t="inlineStr">
        <is>
          <t>Storage while it sells</t>
        </is>
      </c>
      <c r="B16" s="5">
        <f>IF(B13="",0,N(B14)*MAX(0,B13-N(B15)))</f>
        <v>0</v>
      </c>
      <c r="C16" s="5">
        <f>IF(C13="",0,N(C14)*MAX(0,C13-N(C15)))</f>
        <v>0</v>
      </c>
      <c r="D16" s="5">
        <f>IF(D13="",0,N(D14)*MAX(0,D13-N(D15)))</f>
        <v>1791.66666666667</v>
      </c>
    </row>
    <row r="17">
      <c r="A17" s="7" t="inlineStr">
        <is>
          <t>Total</t>
        </is>
      </c>
      <c r="B17" s="5">
        <f>B12+B16</f>
        <v>990</v>
      </c>
      <c r="C17" s="5">
        <f>C12+C16</f>
        <v>6850</v>
      </c>
      <c r="D17" s="5">
        <f>D12+D16</f>
        <v>24541.6666666667</v>
      </c>
    </row>
    <row r="18">
      <c r="A18" s="7" t="inlineStr">
        <is>
          <t>Cost a good bag</t>
        </is>
      </c>
      <c r="B18" s="6">
        <f>IF(N(B6)=0,"",B17/B6)</f>
        <v>1.73684210526316</v>
      </c>
      <c r="C18" s="6">
        <f>IF(N(C6)=0,"",C17/C6)</f>
        <v>1.41237113402062</v>
      </c>
      <c r="D18" s="6">
        <f>IF(N(D6)=0,"",D17/D6)</f>
        <v>1.00170068027211</v>
      </c>
    </row>
    <row r="19">
      <c r="A19" s="7" t="inlineStr">
        <is>
          <t>Cash out before it sells</t>
        </is>
      </c>
      <c r="B19" s="5">
        <f>B12</f>
        <v>990</v>
      </c>
      <c r="C19" s="5">
        <f>C12</f>
        <v>6850</v>
      </c>
      <c r="D19" s="5">
        <f>D12</f>
        <v>22750</v>
      </c>
    </row>
    <row r="20"/>
    <row r="21"/>
    <row r="22">
      <c r="A22" s="7" t="inlineStr">
        <is>
          <t>Your sales a month, bags</t>
        </is>
      </c>
      <c r="B22" s="3" t="n">
        <v>3000</v>
      </c>
    </row>
    <row r="23"/>
    <row r="24">
      <c r="A24" s="9" t="inlineStr">
        <is>
          <t>Made = the larger of what you order and the minimum. Run cost = setup + made x (fee + ingredients + packaging) + freight. Storage is paid for the months after the free ones while the run sells.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Gummy co-packer quotes against depositing it yourself</t>
        </is>
      </c>
    </row>
    <row r="2" ht="15" customHeight="1">
      <c r="A2" s="11" t="inlineStr">
        <is>
          <t>From the article: https://www.tarostack.com/articles/gummy-co-packer</t>
        </is>
      </c>
    </row>
    <row r="3" ht="15" customHeight="1">
      <c r="A3" s="11" t="inlineStr"/>
    </row>
    <row r="4" ht="30" customHeight="1">
      <c r="A4" s="11" t="inlineStr">
        <is>
          <t>The example is the article's made-up gummy candy maker in Sacramento, California, selling about 3,000 four-ounce bags of pectin fruit gummies a month.</t>
        </is>
      </c>
    </row>
    <row r="5" ht="75" customHeight="1">
      <c r="A5" s="11" t="inlineStr">
        <is>
          <t>Quotes: one column for each co-packer's quote, and one for making it yourself. Type the run you'd order, the minimum, the loss, the setup, the fee (or your own labor), ingredients, packaging, freight and storage; the run's cost, the months it takes to sell at your sales a month (row 22), the storage while it sells, the cost of each good unit and the cash out before it sells fill in.</t>
        </is>
      </c>
    </row>
    <row r="6" ht="15" customHeight="1">
      <c r="A6" s="11" t="inlineStr"/>
    </row>
    <row r="7" ht="15" customHeight="1">
      <c r="A7" s="11" t="inlineStr">
        <is>
          <t>Works in Excel (2010 and later), Google Sheets, LibreOffice and Numbers. No macros.</t>
        </is>
      </c>
    </row>
    <row r="8" ht="30" customHeight="1">
      <c r="A8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