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department" sheetId="1" state="visible" r:id="rId1"/>
    <sheet xmlns:r="http://schemas.openxmlformats.org/officeDocument/2006/relationships" name="The 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'By department'!$1:$1</definedName>
    <definedName name="_xlnm.Print_Titles" localSheetId="1">'The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0" customWidth="1" min="3" max="3"/>
    <col width="11" customWidth="1" min="4" max="4"/>
    <col width="10" customWidth="1" min="5" max="5"/>
    <col width="10" customWidth="1" min="6" max="6"/>
    <col width="11" customWidth="1" min="7" max="7"/>
    <col width="10" customWidth="1" min="8" max="8"/>
    <col width="10" customWidth="1" min="9" max="9"/>
    <col width="12" customWidth="1" min="10" max="10"/>
  </cols>
  <sheetData>
    <row r="1" ht="45" customHeight="1">
      <c r="A1" s="1" t="inlineStr">
        <is>
          <t>Department</t>
        </is>
      </c>
      <c r="B1" s="1" t="inlineStr">
        <is>
          <t>Sales</t>
        </is>
      </c>
      <c r="C1" s="1" t="inlineStr">
        <is>
          <t>Gross margin</t>
        </is>
      </c>
      <c r="D1" s="1" t="inlineStr">
        <is>
          <t>Gross profit</t>
        </is>
      </c>
      <c r="E1" s="1" t="inlineStr">
        <is>
          <t>Shrink, share of sales</t>
        </is>
      </c>
      <c r="F1" s="1" t="inlineStr">
        <is>
          <t>Shrink</t>
        </is>
      </c>
      <c r="G1" s="1" t="inlineStr">
        <is>
          <t>After shrink</t>
        </is>
      </c>
      <c r="H1" s="1" t="inlineStr">
        <is>
          <t>Margin after shrink</t>
        </is>
      </c>
      <c r="I1" s="1" t="inlineStr">
        <is>
          <t>Share of sales</t>
        </is>
      </c>
      <c r="J1" s="1" t="inlineStr">
        <is>
          <t>Share of profit after shrink</t>
        </is>
      </c>
    </row>
    <row r="2">
      <c r="A2" t="inlineStr">
        <is>
          <t>Grocery: center store</t>
        </is>
      </c>
      <c r="B2" s="2" t="n">
        <v>72000</v>
      </c>
      <c r="C2" s="3" t="n">
        <v>0.27</v>
      </c>
      <c r="D2" s="2">
        <f>IF(OR(B2="",C2=""),"",B2*C2)</f>
        <v>19440</v>
      </c>
      <c r="E2" s="3" t="n">
        <v>0.01</v>
      </c>
      <c r="F2" s="2">
        <f>IF(OR(B2="",E2=""),"",B2*E2)</f>
        <v>720</v>
      </c>
      <c r="G2" s="2">
        <f>IF(D2="","",D2-N(F2))</f>
        <v>18720</v>
      </c>
      <c r="H2" s="3">
        <f>IF(OR(G2="",N(B2)=0),"",G2/B2)</f>
        <v>0.26</v>
      </c>
      <c r="I2" s="3">
        <f>IF(OR(B2="",N($B$32)=0),"",B2/$B$32)</f>
        <v>0.4</v>
      </c>
      <c r="J2" s="3">
        <f>IF(OR(G2="",N($G$32)=0),"",G2/$G$32)</f>
        <v>0.362053959965187</v>
      </c>
    </row>
    <row r="3">
      <c r="A3" t="inlineStr">
        <is>
          <t>Produce</t>
        </is>
      </c>
      <c r="B3" s="2" t="n">
        <v>21600</v>
      </c>
      <c r="C3" s="3" t="n">
        <v>0.4</v>
      </c>
      <c r="D3" s="2">
        <f>IF(OR(B3="",C3=""),"",B3*C3)</f>
        <v>8640</v>
      </c>
      <c r="E3" s="3" t="n">
        <v>0.06</v>
      </c>
      <c r="F3" s="2">
        <f>IF(OR(B3="",E3=""),"",B3*E3)</f>
        <v>1296</v>
      </c>
      <c r="G3" s="2">
        <f>IF(D3="","",D3-N(F3))</f>
        <v>7344</v>
      </c>
      <c r="H3" s="3">
        <f>IF(OR(G3="",N(B3)=0),"",G3/B3)</f>
        <v>0.34</v>
      </c>
      <c r="I3" s="3">
        <f>IF(OR(B3="",N($B$32)=0),"",B3/$B$32)</f>
        <v>0.12</v>
      </c>
      <c r="J3" s="3">
        <f>IF(OR(G3="",N($G$32)=0),"",G3/$G$32)</f>
        <v>0.142036553524804</v>
      </c>
    </row>
    <row r="4">
      <c r="A4" t="inlineStr">
        <is>
          <t>Meat and seafood</t>
        </is>
      </c>
      <c r="B4" s="2" t="n">
        <v>25200</v>
      </c>
      <c r="C4" s="3" t="n">
        <v>0.27</v>
      </c>
      <c r="D4" s="2">
        <f>IF(OR(B4="",C4=""),"",B4*C4)</f>
        <v>6804</v>
      </c>
      <c r="E4" s="3" t="n">
        <v>0.035</v>
      </c>
      <c r="F4" s="2">
        <f>IF(OR(B4="",E4=""),"",B4*E4)</f>
        <v>882</v>
      </c>
      <c r="G4" s="2">
        <f>IF(D4="","",D4-N(F4))</f>
        <v>5922</v>
      </c>
      <c r="H4" s="3">
        <f>IF(OR(G4="",N(B4)=0),"",G4/B4)</f>
        <v>0.235</v>
      </c>
      <c r="I4" s="3">
        <f>IF(OR(B4="",N($B$32)=0),"",B4/$B$32)</f>
        <v>0.14</v>
      </c>
      <c r="J4" s="3">
        <f>IF(OR(G4="",N($G$32)=0),"",G4/$G$32)</f>
        <v>0.114534377719756</v>
      </c>
    </row>
    <row r="5">
      <c r="A5" t="inlineStr">
        <is>
          <t>Dairy</t>
        </is>
      </c>
      <c r="B5" s="2" t="n">
        <v>14400</v>
      </c>
      <c r="C5" s="3" t="n">
        <v>0.29</v>
      </c>
      <c r="D5" s="2">
        <f>IF(OR(B5="",C5=""),"",B5*C5)</f>
        <v>4176</v>
      </c>
      <c r="E5" s="3" t="n">
        <v>0.02</v>
      </c>
      <c r="F5" s="2">
        <f>IF(OR(B5="",E5=""),"",B5*E5)</f>
        <v>288</v>
      </c>
      <c r="G5" s="2">
        <f>IF(D5="","",D5-N(F5))</f>
        <v>3888</v>
      </c>
      <c r="H5" s="3">
        <f>IF(OR(G5="",N(B5)=0),"",G5/B5)</f>
        <v>0.27</v>
      </c>
      <c r="I5" s="3">
        <f>IF(OR(B5="",N($B$32)=0),"",B5/$B$32)</f>
        <v>0.08</v>
      </c>
      <c r="J5" s="3">
        <f>IF(OR(G5="",N($G$32)=0),"",G5/$G$32)</f>
        <v>0.0751958224543081</v>
      </c>
    </row>
    <row r="6">
      <c r="A6" t="inlineStr">
        <is>
          <t>Frozen</t>
        </is>
      </c>
      <c r="B6" s="2" t="n">
        <v>10800</v>
      </c>
      <c r="C6" s="3" t="n">
        <v>0.3</v>
      </c>
      <c r="D6" s="2">
        <f>IF(OR(B6="",C6=""),"",B6*C6)</f>
        <v>3240</v>
      </c>
      <c r="E6" s="3" t="n">
        <v>0.015</v>
      </c>
      <c r="F6" s="2">
        <f>IF(OR(B6="",E6=""),"",B6*E6)</f>
        <v>162</v>
      </c>
      <c r="G6" s="2">
        <f>IF(D6="","",D6-N(F6))</f>
        <v>3078</v>
      </c>
      <c r="H6" s="3">
        <f>IF(OR(G6="",N(B6)=0),"",G6/B6)</f>
        <v>0.285</v>
      </c>
      <c r="I6" s="3">
        <f>IF(OR(B6="",N($B$32)=0),"",B6/$B$32)</f>
        <v>0.06</v>
      </c>
      <c r="J6" s="3">
        <f>IF(OR(G6="",N($G$32)=0),"",G6/$G$32)</f>
        <v>0.0595300261096606</v>
      </c>
    </row>
    <row r="7">
      <c r="A7" t="inlineStr">
        <is>
          <t>Deli and prepared foods</t>
        </is>
      </c>
      <c r="B7" s="2" t="n">
        <v>12600</v>
      </c>
      <c r="C7" s="3" t="n">
        <v>0.48</v>
      </c>
      <c r="D7" s="2">
        <f>IF(OR(B7="",C7=""),"",B7*C7)</f>
        <v>6048</v>
      </c>
      <c r="E7" s="3" t="n">
        <v>0.08</v>
      </c>
      <c r="F7" s="2">
        <f>IF(OR(B7="",E7=""),"",B7*E7)</f>
        <v>1008</v>
      </c>
      <c r="G7" s="2">
        <f>IF(D7="","",D7-N(F7))</f>
        <v>5040</v>
      </c>
      <c r="H7" s="3">
        <f>IF(OR(G7="",N(B7)=0),"",G7/B7)</f>
        <v>0.4</v>
      </c>
      <c r="I7" s="3">
        <f>IF(OR(B7="",N($B$32)=0),"",B7/$B$32)</f>
        <v>0.07</v>
      </c>
      <c r="J7" s="3">
        <f>IF(OR(G7="",N($G$32)=0),"",G7/$G$32)</f>
        <v>0.0974760661444735</v>
      </c>
    </row>
    <row r="8">
      <c r="A8" t="inlineStr">
        <is>
          <t>Bakery</t>
        </is>
      </c>
      <c r="B8" s="2" t="n">
        <v>7200</v>
      </c>
      <c r="C8" s="3" t="n">
        <v>0.5</v>
      </c>
      <c r="D8" s="2">
        <f>IF(OR(B8="",C8=""),"",B8*C8)</f>
        <v>3600</v>
      </c>
      <c r="E8" s="3" t="n">
        <v>0.07000000000000001</v>
      </c>
      <c r="F8" s="2">
        <f>IF(OR(B8="",E8=""),"",B8*E8)</f>
        <v>504</v>
      </c>
      <c r="G8" s="2">
        <f>IF(D8="","",D8-N(F8))</f>
        <v>3096</v>
      </c>
      <c r="H8" s="3">
        <f>IF(OR(G8="",N(B8)=0),"",G8/B8)</f>
        <v>0.43</v>
      </c>
      <c r="I8" s="3">
        <f>IF(OR(B8="",N($B$32)=0),"",B8/$B$32)</f>
        <v>0.04</v>
      </c>
      <c r="J8" s="3">
        <f>IF(OR(G8="",N($G$32)=0),"",G8/$G$32)</f>
        <v>0.0598781549173194</v>
      </c>
    </row>
    <row r="9">
      <c r="A9" t="inlineStr">
        <is>
          <t>Beer and wine</t>
        </is>
      </c>
      <c r="B9" s="2" t="n">
        <v>9000</v>
      </c>
      <c r="C9" s="3" t="n">
        <v>0.25</v>
      </c>
      <c r="D9" s="2">
        <f>IF(OR(B9="",C9=""),"",B9*C9)</f>
        <v>2250</v>
      </c>
      <c r="E9" s="3" t="n">
        <v>0.005</v>
      </c>
      <c r="F9" s="2">
        <f>IF(OR(B9="",E9=""),"",B9*E9)</f>
        <v>45</v>
      </c>
      <c r="G9" s="2">
        <f>IF(D9="","",D9-N(F9))</f>
        <v>2205</v>
      </c>
      <c r="H9" s="3">
        <f>IF(OR(G9="",N(B9)=0),"",G9/B9)</f>
        <v>0.245</v>
      </c>
      <c r="I9" s="3">
        <f>IF(OR(B9="",N($B$32)=0),"",B9/$B$32)</f>
        <v>0.05</v>
      </c>
      <c r="J9" s="3">
        <f>IF(OR(G9="",N($G$32)=0),"",G9/$G$32)</f>
        <v>0.0426457789382071</v>
      </c>
    </row>
    <row r="10" ht="30" customHeight="1">
      <c r="A10" s="4" t="inlineStr">
        <is>
          <t>Household, health and beauty</t>
        </is>
      </c>
      <c r="B10" s="5" t="n">
        <v>7200</v>
      </c>
      <c r="C10" s="6" t="n">
        <v>0.35</v>
      </c>
      <c r="D10" s="5">
        <f>IF(OR(B10="",C10=""),"",B10*C10)</f>
        <v>2520</v>
      </c>
      <c r="E10" s="6" t="n">
        <v>0.015</v>
      </c>
      <c r="F10" s="5">
        <f>IF(OR(B10="",E10=""),"",B10*E10)</f>
        <v>108</v>
      </c>
      <c r="G10" s="5">
        <f>IF(D10="","",D10-N(F10))</f>
        <v>2412</v>
      </c>
      <c r="H10" s="6">
        <f>IF(OR(G10="",N(B10)=0),"",G10/B10)</f>
        <v>0.335</v>
      </c>
      <c r="I10" s="6">
        <f>IF(OR(B10="",N($B$32)=0),"",B10/$B$32)</f>
        <v>0.04</v>
      </c>
      <c r="J10" s="6">
        <f>IF(OR(G10="",N($G$32)=0),"",G10/$G$32)</f>
        <v>0.0466492602262837</v>
      </c>
    </row>
    <row r="11">
      <c r="B11" s="2" t="n"/>
      <c r="C11" s="3" t="n"/>
      <c r="D11" s="2" t="str">
        <f>IF(OR(B11="",C11=""),"",B11*C11)</f>
        <v/>
      </c>
      <c r="E11" s="3" t="n"/>
      <c r="F11" s="2" t="str">
        <f>IF(OR(B11="",E11=""),"",B11*E11)</f>
        <v/>
      </c>
      <c r="G11" s="2" t="str">
        <f>IF(D11="","",D11-N(F11))</f>
        <v/>
      </c>
      <c r="H11" s="3" t="str">
        <f>IF(OR(G11="",N(B11)=0),"",G11/B11)</f>
        <v/>
      </c>
      <c r="I11" s="3" t="str">
        <f>IF(OR(B11="",N($B$32)=0),"",B11/$B$32)</f>
        <v/>
      </c>
      <c r="J11" s="3" t="str">
        <f>IF(OR(G11="",N($G$32)=0),"",G11/$G$32)</f>
        <v/>
      </c>
    </row>
    <row r="12">
      <c r="B12" s="2" t="n"/>
      <c r="C12" s="3" t="n"/>
      <c r="D12" s="2" t="str">
        <f>IF(OR(B12="",C12=""),"",B12*C12)</f>
        <v/>
      </c>
      <c r="E12" s="3" t="n"/>
      <c r="F12" s="2" t="str">
        <f>IF(OR(B12="",E12=""),"",B12*E12)</f>
        <v/>
      </c>
      <c r="G12" s="2" t="str">
        <f>IF(D12="","",D12-N(F12))</f>
        <v/>
      </c>
      <c r="H12" s="3" t="str">
        <f>IF(OR(G12="",N(B12)=0),"",G12/B12)</f>
        <v/>
      </c>
      <c r="I12" s="3" t="str">
        <f>IF(OR(B12="",N($B$32)=0),"",B12/$B$32)</f>
        <v/>
      </c>
      <c r="J12" s="3" t="str">
        <f>IF(OR(G12="",N($G$32)=0),"",G12/$G$32)</f>
        <v/>
      </c>
    </row>
    <row r="13">
      <c r="B13" s="2" t="n"/>
      <c r="C13" s="3" t="n"/>
      <c r="D13" s="2" t="str">
        <f>IF(OR(B13="",C13=""),"",B13*C13)</f>
        <v/>
      </c>
      <c r="E13" s="3" t="n"/>
      <c r="F13" s="2" t="str">
        <f>IF(OR(B13="",E13=""),"",B13*E13)</f>
        <v/>
      </c>
      <c r="G13" s="2" t="str">
        <f>IF(D13="","",D13-N(F13))</f>
        <v/>
      </c>
      <c r="H13" s="3" t="str">
        <f>IF(OR(G13="",N(B13)=0),"",G13/B13)</f>
        <v/>
      </c>
      <c r="I13" s="3" t="str">
        <f>IF(OR(B13="",N($B$32)=0),"",B13/$B$32)</f>
        <v/>
      </c>
      <c r="J13" s="3" t="str">
        <f>IF(OR(G13="",N($G$32)=0),"",G13/$G$32)</f>
        <v/>
      </c>
    </row>
    <row r="14">
      <c r="B14" s="2" t="n"/>
      <c r="C14" s="3" t="n"/>
      <c r="D14" s="2" t="str">
        <f>IF(OR(B14="",C14=""),"",B14*C14)</f>
        <v/>
      </c>
      <c r="E14" s="3" t="n"/>
      <c r="F14" s="2" t="str">
        <f>IF(OR(B14="",E14=""),"",B14*E14)</f>
        <v/>
      </c>
      <c r="G14" s="2" t="str">
        <f>IF(D14="","",D14-N(F14))</f>
        <v/>
      </c>
      <c r="H14" s="3" t="str">
        <f>IF(OR(G14="",N(B14)=0),"",G14/B14)</f>
        <v/>
      </c>
      <c r="I14" s="3" t="str">
        <f>IF(OR(B14="",N($B$32)=0),"",B14/$B$32)</f>
        <v/>
      </c>
      <c r="J14" s="3" t="str">
        <f>IF(OR(G14="",N($G$32)=0),"",G14/$G$32)</f>
        <v/>
      </c>
    </row>
    <row r="15">
      <c r="B15" s="2" t="n"/>
      <c r="C15" s="3" t="n"/>
      <c r="D15" s="2" t="str">
        <f>IF(OR(B15="",C15=""),"",B15*C15)</f>
        <v/>
      </c>
      <c r="E15" s="3" t="n"/>
      <c r="F15" s="2" t="str">
        <f>IF(OR(B15="",E15=""),"",B15*E15)</f>
        <v/>
      </c>
      <c r="G15" s="2" t="str">
        <f>IF(D15="","",D15-N(F15))</f>
        <v/>
      </c>
      <c r="H15" s="3" t="str">
        <f>IF(OR(G15="",N(B15)=0),"",G15/B15)</f>
        <v/>
      </c>
      <c r="I15" s="3" t="str">
        <f>IF(OR(B15="",N($B$32)=0),"",B15/$B$32)</f>
        <v/>
      </c>
      <c r="J15" s="3" t="str">
        <f>IF(OR(G15="",N($G$32)=0),"",G15/$G$32)</f>
        <v/>
      </c>
    </row>
    <row r="16">
      <c r="B16" s="2" t="n"/>
      <c r="C16" s="3" t="n"/>
      <c r="D16" s="2" t="str">
        <f>IF(OR(B16="",C16=""),"",B16*C16)</f>
        <v/>
      </c>
      <c r="E16" s="3" t="n"/>
      <c r="F16" s="2" t="str">
        <f>IF(OR(B16="",E16=""),"",B16*E16)</f>
        <v/>
      </c>
      <c r="G16" s="2" t="str">
        <f>IF(D16="","",D16-N(F16))</f>
        <v/>
      </c>
      <c r="H16" s="3" t="str">
        <f>IF(OR(G16="",N(B16)=0),"",G16/B16)</f>
        <v/>
      </c>
      <c r="I16" s="3" t="str">
        <f>IF(OR(B16="",N($B$32)=0),"",B16/$B$32)</f>
        <v/>
      </c>
      <c r="J16" s="3" t="str">
        <f>IF(OR(G16="",N($G$32)=0),"",G16/$G$32)</f>
        <v/>
      </c>
    </row>
    <row r="17">
      <c r="B17" s="2" t="n"/>
      <c r="C17" s="3" t="n"/>
      <c r="D17" s="2" t="str">
        <f>IF(OR(B17="",C17=""),"",B17*C17)</f>
        <v/>
      </c>
      <c r="E17" s="3" t="n"/>
      <c r="F17" s="2" t="str">
        <f>IF(OR(B17="",E17=""),"",B17*E17)</f>
        <v/>
      </c>
      <c r="G17" s="2" t="str">
        <f>IF(D17="","",D17-N(F17))</f>
        <v/>
      </c>
      <c r="H17" s="3" t="str">
        <f>IF(OR(G17="",N(B17)=0),"",G17/B17)</f>
        <v/>
      </c>
      <c r="I17" s="3" t="str">
        <f>IF(OR(B17="",N($B$32)=0),"",B17/$B$32)</f>
        <v/>
      </c>
      <c r="J17" s="3" t="str">
        <f>IF(OR(G17="",N($G$32)=0),"",G17/$G$32)</f>
        <v/>
      </c>
    </row>
    <row r="18">
      <c r="B18" s="2" t="n"/>
      <c r="C18" s="3" t="n"/>
      <c r="D18" s="2" t="str">
        <f>IF(OR(B18="",C18=""),"",B18*C18)</f>
        <v/>
      </c>
      <c r="E18" s="3" t="n"/>
      <c r="F18" s="2" t="str">
        <f>IF(OR(B18="",E18=""),"",B18*E18)</f>
        <v/>
      </c>
      <c r="G18" s="2" t="str">
        <f>IF(D18="","",D18-N(F18))</f>
        <v/>
      </c>
      <c r="H18" s="3" t="str">
        <f>IF(OR(G18="",N(B18)=0),"",G18/B18)</f>
        <v/>
      </c>
      <c r="I18" s="3" t="str">
        <f>IF(OR(B18="",N($B$32)=0),"",B18/$B$32)</f>
        <v/>
      </c>
      <c r="J18" s="3" t="str">
        <f>IF(OR(G18="",N($G$32)=0),"",G18/$G$32)</f>
        <v/>
      </c>
    </row>
    <row r="19">
      <c r="B19" s="2" t="n"/>
      <c r="C19" s="3" t="n"/>
      <c r="D19" s="2" t="str">
        <f>IF(OR(B19="",C19=""),"",B19*C19)</f>
        <v/>
      </c>
      <c r="E19" s="3" t="n"/>
      <c r="F19" s="2" t="str">
        <f>IF(OR(B19="",E19=""),"",B19*E19)</f>
        <v/>
      </c>
      <c r="G19" s="2" t="str">
        <f>IF(D19="","",D19-N(F19))</f>
        <v/>
      </c>
      <c r="H19" s="3" t="str">
        <f>IF(OR(G19="",N(B19)=0),"",G19/B19)</f>
        <v/>
      </c>
      <c r="I19" s="3" t="str">
        <f>IF(OR(B19="",N($B$32)=0),"",B19/$B$32)</f>
        <v/>
      </c>
      <c r="J19" s="3" t="str">
        <f>IF(OR(G19="",N($G$32)=0),"",G19/$G$32)</f>
        <v/>
      </c>
    </row>
    <row r="20">
      <c r="B20" s="2" t="n"/>
      <c r="C20" s="3" t="n"/>
      <c r="D20" s="2" t="str">
        <f>IF(OR(B20="",C20=""),"",B20*C20)</f>
        <v/>
      </c>
      <c r="E20" s="3" t="n"/>
      <c r="F20" s="2" t="str">
        <f>IF(OR(B20="",E20=""),"",B20*E20)</f>
        <v/>
      </c>
      <c r="G20" s="2" t="str">
        <f>IF(D20="","",D20-N(F20))</f>
        <v/>
      </c>
      <c r="H20" s="3" t="str">
        <f>IF(OR(G20="",N(B20)=0),"",G20/B20)</f>
        <v/>
      </c>
      <c r="I20" s="3" t="str">
        <f>IF(OR(B20="",N($B$32)=0),"",B20/$B$32)</f>
        <v/>
      </c>
      <c r="J20" s="3" t="str">
        <f>IF(OR(G20="",N($G$32)=0),"",G20/$G$32)</f>
        <v/>
      </c>
    </row>
    <row r="21">
      <c r="B21" s="2" t="n"/>
      <c r="C21" s="3" t="n"/>
      <c r="D21" s="2" t="str">
        <f>IF(OR(B21="",C21=""),"",B21*C21)</f>
        <v/>
      </c>
      <c r="E21" s="3" t="n"/>
      <c r="F21" s="2" t="str">
        <f>IF(OR(B21="",E21=""),"",B21*E21)</f>
        <v/>
      </c>
      <c r="G21" s="2" t="str">
        <f>IF(D21="","",D21-N(F21))</f>
        <v/>
      </c>
      <c r="H21" s="3" t="str">
        <f>IF(OR(G21="",N(B21)=0),"",G21/B21)</f>
        <v/>
      </c>
      <c r="I21" s="3" t="str">
        <f>IF(OR(B21="",N($B$32)=0),"",B21/$B$32)</f>
        <v/>
      </c>
      <c r="J21" s="3" t="str">
        <f>IF(OR(G21="",N($G$32)=0),"",G21/$G$32)</f>
        <v/>
      </c>
    </row>
    <row r="22">
      <c r="B22" s="2" t="n"/>
      <c r="C22" s="3" t="n"/>
      <c r="D22" s="2" t="str">
        <f>IF(OR(B22="",C22=""),"",B22*C22)</f>
        <v/>
      </c>
      <c r="E22" s="3" t="n"/>
      <c r="F22" s="2" t="str">
        <f>IF(OR(B22="",E22=""),"",B22*E22)</f>
        <v/>
      </c>
      <c r="G22" s="2" t="str">
        <f>IF(D22="","",D22-N(F22))</f>
        <v/>
      </c>
      <c r="H22" s="3" t="str">
        <f>IF(OR(G22="",N(B22)=0),"",G22/B22)</f>
        <v/>
      </c>
      <c r="I22" s="3" t="str">
        <f>IF(OR(B22="",N($B$32)=0),"",B22/$B$32)</f>
        <v/>
      </c>
      <c r="J22" s="3" t="str">
        <f>IF(OR(G22="",N($G$32)=0),"",G22/$G$32)</f>
        <v/>
      </c>
    </row>
    <row r="23">
      <c r="B23" s="2" t="n"/>
      <c r="C23" s="3" t="n"/>
      <c r="D23" s="2" t="str">
        <f>IF(OR(B23="",C23=""),"",B23*C23)</f>
        <v/>
      </c>
      <c r="E23" s="3" t="n"/>
      <c r="F23" s="2" t="str">
        <f>IF(OR(B23="",E23=""),"",B23*E23)</f>
        <v/>
      </c>
      <c r="G23" s="2" t="str">
        <f>IF(D23="","",D23-N(F23))</f>
        <v/>
      </c>
      <c r="H23" s="3" t="str">
        <f>IF(OR(G23="",N(B23)=0),"",G23/B23)</f>
        <v/>
      </c>
      <c r="I23" s="3" t="str">
        <f>IF(OR(B23="",N($B$32)=0),"",B23/$B$32)</f>
        <v/>
      </c>
      <c r="J23" s="3" t="str">
        <f>IF(OR(G23="",N($G$32)=0),"",G23/$G$32)</f>
        <v/>
      </c>
    </row>
    <row r="24">
      <c r="B24" s="2" t="n"/>
      <c r="C24" s="3" t="n"/>
      <c r="D24" s="2" t="str">
        <f>IF(OR(B24="",C24=""),"",B24*C24)</f>
        <v/>
      </c>
      <c r="E24" s="3" t="n"/>
      <c r="F24" s="2" t="str">
        <f>IF(OR(B24="",E24=""),"",B24*E24)</f>
        <v/>
      </c>
      <c r="G24" s="2" t="str">
        <f>IF(D24="","",D24-N(F24))</f>
        <v/>
      </c>
      <c r="H24" s="3" t="str">
        <f>IF(OR(G24="",N(B24)=0),"",G24/B24)</f>
        <v/>
      </c>
      <c r="I24" s="3" t="str">
        <f>IF(OR(B24="",N($B$32)=0),"",B24/$B$32)</f>
        <v/>
      </c>
      <c r="J24" s="3" t="str">
        <f>IF(OR(G24="",N($G$32)=0),"",G24/$G$32)</f>
        <v/>
      </c>
    </row>
    <row r="25">
      <c r="B25" s="2" t="n"/>
      <c r="C25" s="3" t="n"/>
      <c r="D25" s="2" t="str">
        <f>IF(OR(B25="",C25=""),"",B25*C25)</f>
        <v/>
      </c>
      <c r="E25" s="3" t="n"/>
      <c r="F25" s="2" t="str">
        <f>IF(OR(B25="",E25=""),"",B25*E25)</f>
        <v/>
      </c>
      <c r="G25" s="2" t="str">
        <f>IF(D25="","",D25-N(F25))</f>
        <v/>
      </c>
      <c r="H25" s="3" t="str">
        <f>IF(OR(G25="",N(B25)=0),"",G25/B25)</f>
        <v/>
      </c>
      <c r="I25" s="3" t="str">
        <f>IF(OR(B25="",N($B$32)=0),"",B25/$B$32)</f>
        <v/>
      </c>
      <c r="J25" s="3" t="str">
        <f>IF(OR(G25="",N($G$32)=0),"",G25/$G$32)</f>
        <v/>
      </c>
    </row>
    <row r="26">
      <c r="B26" s="2" t="n"/>
      <c r="C26" s="3" t="n"/>
      <c r="D26" s="2" t="str">
        <f>IF(OR(B26="",C26=""),"",B26*C26)</f>
        <v/>
      </c>
      <c r="E26" s="3" t="n"/>
      <c r="F26" s="2" t="str">
        <f>IF(OR(B26="",E26=""),"",B26*E26)</f>
        <v/>
      </c>
      <c r="G26" s="2" t="str">
        <f>IF(D26="","",D26-N(F26))</f>
        <v/>
      </c>
      <c r="H26" s="3" t="str">
        <f>IF(OR(G26="",N(B26)=0),"",G26/B26)</f>
        <v/>
      </c>
      <c r="I26" s="3" t="str">
        <f>IF(OR(B26="",N($B$32)=0),"",B26/$B$32)</f>
        <v/>
      </c>
      <c r="J26" s="3" t="str">
        <f>IF(OR(G26="",N($G$32)=0),"",G26/$G$32)</f>
        <v/>
      </c>
    </row>
    <row r="27">
      <c r="B27" s="2" t="n"/>
      <c r="C27" s="3" t="n"/>
      <c r="D27" s="2" t="str">
        <f>IF(OR(B27="",C27=""),"",B27*C27)</f>
        <v/>
      </c>
      <c r="E27" s="3" t="n"/>
      <c r="F27" s="2" t="str">
        <f>IF(OR(B27="",E27=""),"",B27*E27)</f>
        <v/>
      </c>
      <c r="G27" s="2" t="str">
        <f>IF(D27="","",D27-N(F27))</f>
        <v/>
      </c>
      <c r="H27" s="3" t="str">
        <f>IF(OR(G27="",N(B27)=0),"",G27/B27)</f>
        <v/>
      </c>
      <c r="I27" s="3" t="str">
        <f>IF(OR(B27="",N($B$32)=0),"",B27/$B$32)</f>
        <v/>
      </c>
      <c r="J27" s="3" t="str">
        <f>IF(OR(G27="",N($G$32)=0),"",G27/$G$32)</f>
        <v/>
      </c>
    </row>
    <row r="28">
      <c r="B28" s="2" t="n"/>
      <c r="C28" s="3" t="n"/>
      <c r="D28" s="2" t="str">
        <f>IF(OR(B28="",C28=""),"",B28*C28)</f>
        <v/>
      </c>
      <c r="E28" s="3" t="n"/>
      <c r="F28" s="2" t="str">
        <f>IF(OR(B28="",E28=""),"",B28*E28)</f>
        <v/>
      </c>
      <c r="G28" s="2" t="str">
        <f>IF(D28="","",D28-N(F28))</f>
        <v/>
      </c>
      <c r="H28" s="3" t="str">
        <f>IF(OR(G28="",N(B28)=0),"",G28/B28)</f>
        <v/>
      </c>
      <c r="I28" s="3" t="str">
        <f>IF(OR(B28="",N($B$32)=0),"",B28/$B$32)</f>
        <v/>
      </c>
      <c r="J28" s="3" t="str">
        <f>IF(OR(G28="",N($G$32)=0),"",G28/$G$32)</f>
        <v/>
      </c>
    </row>
    <row r="29">
      <c r="B29" s="2" t="n"/>
      <c r="C29" s="3" t="n"/>
      <c r="D29" s="2" t="str">
        <f>IF(OR(B29="",C29=""),"",B29*C29)</f>
        <v/>
      </c>
      <c r="E29" s="3" t="n"/>
      <c r="F29" s="2" t="str">
        <f>IF(OR(B29="",E29=""),"",B29*E29)</f>
        <v/>
      </c>
      <c r="G29" s="2" t="str">
        <f>IF(D29="","",D29-N(F29))</f>
        <v/>
      </c>
      <c r="H29" s="3" t="str">
        <f>IF(OR(G29="",N(B29)=0),"",G29/B29)</f>
        <v/>
      </c>
      <c r="I29" s="3" t="str">
        <f>IF(OR(B29="",N($B$32)=0),"",B29/$B$32)</f>
        <v/>
      </c>
      <c r="J29" s="3" t="str">
        <f>IF(OR(G29="",N($G$32)=0),"",G29/$G$32)</f>
        <v/>
      </c>
    </row>
    <row r="30">
      <c r="B30" s="2" t="n"/>
      <c r="C30" s="3" t="n"/>
      <c r="D30" s="2" t="str">
        <f>IF(OR(B30="",C30=""),"",B30*C30)</f>
        <v/>
      </c>
      <c r="E30" s="3" t="n"/>
      <c r="F30" s="2" t="str">
        <f>IF(OR(B30="",E30=""),"",B30*E30)</f>
        <v/>
      </c>
      <c r="G30" s="2" t="str">
        <f>IF(D30="","",D30-N(F30))</f>
        <v/>
      </c>
      <c r="H30" s="3" t="str">
        <f>IF(OR(G30="",N(B30)=0),"",G30/B30)</f>
        <v/>
      </c>
      <c r="I30" s="3" t="str">
        <f>IF(OR(B30="",N($B$32)=0),"",B30/$B$32)</f>
        <v/>
      </c>
      <c r="J30" s="3" t="str">
        <f>IF(OR(G30="",N($G$32)=0),"",G30/$G$32)</f>
        <v/>
      </c>
    </row>
    <row r="31">
      <c r="B31" s="2" t="n"/>
      <c r="C31" s="3" t="n"/>
      <c r="D31" s="2" t="str">
        <f>IF(OR(B31="",C31=""),"",B31*C31)</f>
        <v/>
      </c>
      <c r="E31" s="3" t="n"/>
      <c r="F31" s="2" t="str">
        <f>IF(OR(B31="",E31=""),"",B31*E31)</f>
        <v/>
      </c>
      <c r="G31" s="2" t="str">
        <f>IF(D31="","",D31-N(F31))</f>
        <v/>
      </c>
      <c r="H31" s="3" t="str">
        <f>IF(OR(G31="",N(B31)=0),"",G31/B31)</f>
        <v/>
      </c>
      <c r="I31" s="3" t="str">
        <f>IF(OR(B31="",N($B$32)=0),"",B31/$B$32)</f>
        <v/>
      </c>
      <c r="J31" s="3" t="str">
        <f>IF(OR(G31="",N($G$32)=0),"",G31/$G$32)</f>
        <v/>
      </c>
    </row>
    <row r="32">
      <c r="A32" s="7" t="inlineStr">
        <is>
          <t>The store</t>
        </is>
      </c>
      <c r="B32" s="8">
        <f>SUM(B2:B31)</f>
        <v>180000</v>
      </c>
      <c r="C32" s="9">
        <f>IF(N(B32)=0,"",D32/B32)</f>
        <v>0.3151</v>
      </c>
      <c r="D32" s="8">
        <f>SUM(D2:D31)</f>
        <v>56718</v>
      </c>
      <c r="E32" s="9">
        <f>IF(N(B32)=0,"",F32/B32)</f>
        <v>0.02785</v>
      </c>
      <c r="F32" s="8">
        <f>SUM(F2:F31)</f>
        <v>5013</v>
      </c>
      <c r="G32" s="8">
        <f>SUM(G2:G31)</f>
        <v>51705</v>
      </c>
      <c r="H32" s="9">
        <f>IF(N(B32)=0,"",G32/B32)</f>
        <v>0.28725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Sales</t>
        </is>
      </c>
      <c r="B2" s="2">
        <f>'By department'!B32</f>
        <v>180000</v>
      </c>
    </row>
    <row r="3">
      <c r="A3" s="7" t="inlineStr">
        <is>
          <t>Gross profit after shrink</t>
        </is>
      </c>
      <c r="B3" s="8">
        <f>'By department'!G32</f>
        <v>51705</v>
      </c>
    </row>
    <row r="4">
      <c r="A4" t="inlineStr">
        <is>
          <t>Card fees, a share of sales</t>
        </is>
      </c>
      <c r="B4" s="3" t="n">
        <v>0.02</v>
      </c>
    </row>
    <row r="5">
      <c r="A5" t="inlineStr">
        <is>
          <t>Card fees</t>
        </is>
      </c>
      <c r="B5" s="2">
        <f>B2*B4</f>
        <v>3600</v>
      </c>
    </row>
    <row r="6">
      <c r="A6" t="inlineStr">
        <is>
          <t>Wages</t>
        </is>
      </c>
      <c r="B6" s="2" t="n">
        <v>25000</v>
      </c>
    </row>
    <row r="7">
      <c r="A7" t="inlineStr">
        <is>
          <t>Rent</t>
        </is>
      </c>
      <c r="B7" s="2" t="n">
        <v>8000</v>
      </c>
    </row>
    <row r="8">
      <c r="A8" t="inlineStr">
        <is>
          <t>Utilities and refrigeration</t>
        </is>
      </c>
      <c r="B8" s="2" t="n">
        <v>5400</v>
      </c>
    </row>
    <row r="9">
      <c r="A9" t="inlineStr">
        <is>
          <t>Insurance</t>
        </is>
      </c>
      <c r="B9" s="2" t="n">
        <v>1000</v>
      </c>
    </row>
    <row r="10">
      <c r="A10" t="inlineStr">
        <is>
          <t>Registers and software</t>
        </is>
      </c>
      <c r="B10" s="2" t="n">
        <v>700</v>
      </c>
    </row>
    <row r="11">
      <c r="A11" t="inlineStr">
        <is>
          <t>Advertising</t>
        </is>
      </c>
      <c r="B11" s="2" t="n">
        <v>1200</v>
      </c>
    </row>
    <row r="12">
      <c r="A12" t="inlineStr">
        <is>
          <t>Repairs, trash and other</t>
        </is>
      </c>
      <c r="B12" s="2" t="n">
        <v>2500</v>
      </c>
    </row>
    <row r="13">
      <c r="A13" s="7" t="inlineStr">
        <is>
          <t>Fixed costs</t>
        </is>
      </c>
      <c r="B13" s="8">
        <f>SUM(B6:B12)</f>
        <v>43800</v>
      </c>
    </row>
    <row r="14">
      <c r="A14" s="7" t="inlineStr">
        <is>
          <t>Left, before the owner's pay</t>
        </is>
      </c>
      <c r="B14" s="8">
        <f>B3-B5-B13</f>
        <v>4305</v>
      </c>
    </row>
    <row r="15">
      <c r="A15" s="7" t="inlineStr">
        <is>
          <t>Net margin</t>
        </is>
      </c>
      <c r="B15" s="9">
        <f>IF(N(B2)=0,"",B14/B2)</f>
        <v>0.0239166666666667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Grocery store profit margins by department</t>
        </is>
      </c>
    </row>
    <row r="2" ht="15" customHeight="1">
      <c r="A2" s="4" t="inlineStr">
        <is>
          <t>From the article: https://www.tarostack.com/articles/grocery-store-profit-margins-by-department</t>
        </is>
      </c>
    </row>
    <row r="3" ht="15" customHeight="1">
      <c r="A3" s="4" t="inlineStr"/>
    </row>
    <row r="4" ht="15" customHeight="1">
      <c r="A4" s="4" t="inlineStr">
        <is>
          <t>The example is the article's made-up Philadelphia grocery's October.</t>
        </is>
      </c>
    </row>
    <row r="5" ht="45" customHeight="1">
      <c r="A5" s="4" t="inlineStr">
        <is>
          <t>By department: each department's sales in the month, its gross margin and its shrink as a share of its sales; gross profit, shrink, what's left after shrink, and each department's share of sales and of profit fill in.</t>
        </is>
      </c>
    </row>
    <row r="6" ht="30" customHeight="1">
      <c r="A6" s="4" t="inlineStr">
        <is>
          <t>The month: card fees as a share of sales and the fixed costs; what's left before the owner's pay and the net margin fill in.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