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Bake it yourself, own kitchen</t>
        </is>
      </c>
      <c r="C1" s="2" t="inlineStr">
        <is>
          <t>Small granola co-packer</t>
        </is>
      </c>
      <c r="D1" s="2" t="inlineStr">
        <is>
          <t>Larger bakery co-packer</t>
        </is>
      </c>
    </row>
    <row r="2">
      <c r="A2" t="inlineStr">
        <is>
          <t>Run size you'd order, bags</t>
        </is>
      </c>
      <c r="B2" s="3" t="n">
        <v>600</v>
      </c>
      <c r="C2" s="3" t="n">
        <v>2000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10000</v>
      </c>
    </row>
    <row r="4">
      <c r="A4" t="inlineStr">
        <is>
          <t>Made</t>
        </is>
      </c>
      <c r="B4" s="3">
        <f>MAX(B2,N(B3))</f>
        <v>600</v>
      </c>
      <c r="C4" s="3">
        <f>MAX(C2,N(C3))</f>
        <v>2000</v>
      </c>
      <c r="D4" s="3">
        <f>MAX(D2,N(D3))</f>
        <v>10000</v>
      </c>
    </row>
    <row r="5">
      <c r="A5" t="inlineStr">
        <is>
          <t>Loss</t>
        </is>
      </c>
      <c r="B5" s="4" t="n">
        <v>0.06</v>
      </c>
      <c r="C5" s="4" t="n">
        <v>0.03</v>
      </c>
      <c r="D5" s="4" t="n">
        <v>0.02</v>
      </c>
    </row>
    <row r="6">
      <c r="A6" t="inlineStr">
        <is>
          <t>Good bags</t>
        </is>
      </c>
      <c r="B6" s="3">
        <f>B4*(1-N(B5))</f>
        <v>564</v>
      </c>
      <c r="C6" s="3">
        <f>C4*(1-N(C5))</f>
        <v>1940</v>
      </c>
      <c r="D6" s="3">
        <f>D4*(1-N(D5))</f>
        <v>9800</v>
      </c>
    </row>
    <row r="7">
      <c r="A7" t="inlineStr">
        <is>
          <t>Setup, or kitchen rent, a run</t>
        </is>
      </c>
      <c r="B7" s="5" t="n">
        <v>0</v>
      </c>
      <c r="C7" s="5" t="n">
        <v>250</v>
      </c>
      <c r="D7" s="5" t="n">
        <v>500</v>
      </c>
    </row>
    <row r="8">
      <c r="A8" t="inlineStr">
        <is>
          <t>Fee, or your labor, a bag</t>
        </is>
      </c>
      <c r="B8" s="6" t="n">
        <v>0.85</v>
      </c>
      <c r="C8" s="6" t="n">
        <v>0.85</v>
      </c>
      <c r="D8" s="6" t="n">
        <v>0.45</v>
      </c>
    </row>
    <row r="9">
      <c r="A9" t="inlineStr">
        <is>
          <t>Ingredients a bag</t>
        </is>
      </c>
      <c r="B9" s="6" t="n">
        <v>1.66</v>
      </c>
      <c r="C9" s="6" t="n">
        <v>1.6</v>
      </c>
      <c r="D9" s="6" t="n">
        <v>1.5</v>
      </c>
    </row>
    <row r="10">
      <c r="A10" t="inlineStr">
        <is>
          <t>Packaging a bag</t>
        </is>
      </c>
      <c r="B10" s="6" t="n">
        <v>0.59</v>
      </c>
      <c r="C10" s="6" t="n">
        <v>0.6</v>
      </c>
      <c r="D10" s="6" t="n">
        <v>0.52</v>
      </c>
    </row>
    <row r="11">
      <c r="A11" t="inlineStr">
        <is>
          <t>Freight a run, in and out</t>
        </is>
      </c>
      <c r="B11" s="5" t="n">
        <v>0</v>
      </c>
      <c r="C11" s="5" t="n">
        <v>200</v>
      </c>
      <c r="D11" s="5" t="n">
        <v>600</v>
      </c>
    </row>
    <row r="12">
      <c r="A12" s="7" t="inlineStr">
        <is>
          <t>Run cost</t>
        </is>
      </c>
      <c r="B12" s="5">
        <f>N(B7)+B4*(N(B8)+N(B9)+N(B10))+N(B11)</f>
        <v>1860</v>
      </c>
      <c r="C12" s="5">
        <f>N(C7)+C4*(N(C8)+N(C9)+N(C10))+N(C11)</f>
        <v>6550</v>
      </c>
      <c r="D12" s="5">
        <f>N(D7)+D4*(N(D8)+N(D9)+N(D10))+N(D11)</f>
        <v>25800</v>
      </c>
    </row>
    <row r="13">
      <c r="A13" t="inlineStr">
        <is>
          <t>Months to sell the run</t>
        </is>
      </c>
      <c r="B13" s="8">
        <f>IF(N($B$22)=0,"",B6/$B$22)</f>
        <v>0.338332333533293</v>
      </c>
      <c r="C13" s="8">
        <f>IF(N($B$22)=0,"",C6/$B$22)</f>
        <v>1.16376724655069</v>
      </c>
      <c r="D13" s="8">
        <f>IF(N($B$22)=0,"",D6/$B$22)</f>
        <v>5.87882423515297</v>
      </c>
    </row>
    <row r="14">
      <c r="A14" t="inlineStr">
        <is>
          <t>Storage a month</t>
        </is>
      </c>
      <c r="B14" s="5" t="n">
        <v>0</v>
      </c>
      <c r="C14" s="5" t="n">
        <v>60</v>
      </c>
      <c r="D14" s="5" t="n">
        <v>250</v>
      </c>
    </row>
    <row r="15">
      <c r="A15" t="inlineStr">
        <is>
          <t>Free months of storage</t>
        </is>
      </c>
      <c r="B15" t="n">
        <v>0</v>
      </c>
      <c r="C15" t="n">
        <v>1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9.82603479304139</v>
      </c>
      <c r="D16" s="5">
        <f>IF(D13="",0,N(D14)*MAX(0,D13-N(D15)))</f>
        <v>1219.70605878824</v>
      </c>
    </row>
    <row r="17">
      <c r="A17" s="7" t="inlineStr">
        <is>
          <t>Total</t>
        </is>
      </c>
      <c r="B17" s="5">
        <f>B12+B16</f>
        <v>1860</v>
      </c>
      <c r="C17" s="5">
        <f>C12+C16</f>
        <v>6559.82603479304</v>
      </c>
      <c r="D17" s="5">
        <f>D12+D16</f>
        <v>27019.7060587882</v>
      </c>
    </row>
    <row r="18">
      <c r="A18" s="7" t="inlineStr">
        <is>
          <t>Cost a good bag</t>
        </is>
      </c>
      <c r="B18" s="6">
        <f>IF(N(B6)=0,"",B17/B6)</f>
        <v>3.29787234042553</v>
      </c>
      <c r="C18" s="6">
        <f>IF(N(C6)=0,"",C17/C6)</f>
        <v>3.38135362618198</v>
      </c>
      <c r="D18" s="6">
        <f>IF(N(D6)=0,"",D17/D6)</f>
        <v>2.75711286314166</v>
      </c>
    </row>
    <row r="19">
      <c r="A19" s="7" t="inlineStr">
        <is>
          <t>Cash out before it sells</t>
        </is>
      </c>
      <c r="B19" s="5">
        <f>B12</f>
        <v>1860</v>
      </c>
      <c r="C19" s="5">
        <f>C12</f>
        <v>6550</v>
      </c>
      <c r="D19" s="5">
        <f>D12</f>
        <v>25800</v>
      </c>
    </row>
    <row r="20"/>
    <row r="21"/>
    <row r="22">
      <c r="A22" s="7" t="inlineStr">
        <is>
          <t>Your sales a month, bags</t>
        </is>
      </c>
      <c r="B22" s="3" t="n">
        <v>1667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Granola co-packer quotes against baking it yourself</t>
        </is>
      </c>
    </row>
    <row r="2" ht="15" customHeight="1">
      <c r="A2" s="11" t="inlineStr">
        <is>
          <t>From the article: https://www.tarostack.com/articles/granola-co-packer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granola maker in Logan, Utah, selling about 1,667 twelve-ounce bags a month. Ingredients a bag is the granola before the bake loss: the 120-pound run's $266.10 over 160 bags.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