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SNAP stock check" sheetId="5" state="visible" r:id="rId5"/>
    <sheet xmlns:r="http://schemas.openxmlformats.org/officeDocument/2006/relationships" name="Read me" sheetId="6" state="visible" r:id="rId6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  <definedName name="_xlnm.Print_Titles" localSheetId="4">'SNAP stock check'!$1:$1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3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Groceries and staples, per $100</t>
        </is>
      </c>
      <c r="B2" s="2" t="n">
        <v>100</v>
      </c>
      <c r="C2" s="2" t="n">
        <v>74</v>
      </c>
      <c r="D2" s="2">
        <f>IF(OR(B2="",C2=""),"",B2-C2)</f>
        <v>26</v>
      </c>
      <c r="E2" s="3">
        <f>IF(OR(D2="",N(B2)=0),"",D2/B2)</f>
        <v>0.26</v>
      </c>
      <c r="F2" t="n">
        <v>160</v>
      </c>
    </row>
    <row r="3" ht="30" customHeight="1">
      <c r="A3" s="4" t="inlineStr">
        <is>
          <t>Milk, eggs, produce and meat, per $100</t>
        </is>
      </c>
      <c r="B3" s="5" t="n">
        <v>100</v>
      </c>
      <c r="C3" s="5" t="n">
        <v>72</v>
      </c>
      <c r="D3" s="5">
        <f>IF(OR(B3="",C3=""),"",B3-C3)</f>
        <v>28</v>
      </c>
      <c r="E3" s="6">
        <f>IF(OR(D3="",N(B3)=0),"",D3/B3)</f>
        <v>0.28</v>
      </c>
      <c r="F3" s="7" t="n">
        <v>60</v>
      </c>
    </row>
    <row r="4">
      <c r="A4" t="inlineStr">
        <is>
          <t>Deli and hot food, per $100</t>
        </is>
      </c>
      <c r="B4" s="2" t="n">
        <v>100</v>
      </c>
      <c r="C4" s="2" t="n">
        <v>42</v>
      </c>
      <c r="D4" s="2">
        <f>IF(OR(B4="",C4=""),"",B4-C4)</f>
        <v>58</v>
      </c>
      <c r="E4" s="3">
        <f>IF(OR(D4="",N(B4)=0),"",D4/B4)</f>
        <v>0.58</v>
      </c>
      <c r="F4" t="n">
        <v>100</v>
      </c>
    </row>
    <row r="5" ht="30" customHeight="1">
      <c r="A5" s="4" t="inlineStr">
        <is>
          <t>Hardware, feed and farm basics, per $100</t>
        </is>
      </c>
      <c r="B5" s="5" t="n">
        <v>100</v>
      </c>
      <c r="C5" s="5" t="n">
        <v>65</v>
      </c>
      <c r="D5" s="5">
        <f>IF(OR(B5="",C5=""),"",B5-C5)</f>
        <v>35</v>
      </c>
      <c r="E5" s="6">
        <f>IF(OR(D5="",N(B5)=0),"",D5/B5)</f>
        <v>0.35</v>
      </c>
      <c r="F5" s="7" t="n">
        <v>50</v>
      </c>
    </row>
    <row r="6">
      <c r="A6" t="inlineStr">
        <is>
          <t>Beer and wine, per $100</t>
        </is>
      </c>
      <c r="B6" s="2" t="n">
        <v>100</v>
      </c>
      <c r="C6" s="2" t="n">
        <v>74</v>
      </c>
      <c r="D6" s="2">
        <f>IF(OR(B6="",C6=""),"",B6-C6)</f>
        <v>26</v>
      </c>
      <c r="E6" s="3">
        <f>IF(OR(D6="",N(B6)=0),"",D6/B6)</f>
        <v>0.26</v>
      </c>
      <c r="F6" t="n">
        <v>40</v>
      </c>
    </row>
    <row r="7">
      <c r="A7" t="inlineStr">
        <is>
          <t>Gifts and local goods, per $100</t>
        </is>
      </c>
      <c r="B7" s="2" t="n">
        <v>100</v>
      </c>
      <c r="C7" s="2" t="n">
        <v>55</v>
      </c>
      <c r="D7" s="2">
        <f>IF(OR(B7="",C7=""),"",B7-C7)</f>
        <v>45</v>
      </c>
      <c r="E7" s="3">
        <f>IF(OR(D7="",N(B7)=0),"",D7/B7)</f>
        <v>0.45</v>
      </c>
      <c r="F7" t="n">
        <v>30</v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0.6</v>
      </c>
      <c r="D2" s="10" t="n">
        <v>0.65</v>
      </c>
      <c r="E2" s="10" t="n">
        <v>0.7</v>
      </c>
      <c r="F2" s="10" t="n">
        <v>0.75</v>
      </c>
      <c r="G2" s="10" t="n">
        <v>0.8</v>
      </c>
      <c r="H2" s="10" t="n">
        <v>0.84</v>
      </c>
      <c r="I2" s="10" t="n">
        <v>0.88</v>
      </c>
      <c r="J2" s="10" t="n">
        <v>0.91</v>
      </c>
      <c r="K2" s="10" t="n">
        <v>0.9399999999999999</v>
      </c>
      <c r="L2" s="10" t="n">
        <v>0.97</v>
      </c>
      <c r="M2" s="10" t="n">
        <v>1</v>
      </c>
      <c r="N2" s="10" t="n">
        <v>1</v>
      </c>
    </row>
    <row r="3"/>
    <row r="4">
      <c r="A4" t="str">
        <f>IF(Products!A2="","",Products!A2&amp;" (units)")</f>
        <v>Groceries and staples, per $100 (units)</v>
      </c>
      <c r="C4">
        <f>IF(Products!A2="","",ROUND(N(Products!F2)*C$2,0))</f>
        <v>96</v>
      </c>
      <c r="D4">
        <f>IF(Products!A2="","",ROUND(N(Products!F2)*D$2,0))</f>
        <v>104</v>
      </c>
      <c r="E4">
        <f>IF(Products!A2="","",ROUND(N(Products!F2)*E$2,0))</f>
        <v>112</v>
      </c>
      <c r="F4">
        <f>IF(Products!A2="","",ROUND(N(Products!F2)*F$2,0))</f>
        <v>120</v>
      </c>
      <c r="G4">
        <f>IF(Products!A2="","",ROUND(N(Products!F2)*G$2,0))</f>
        <v>128</v>
      </c>
      <c r="H4">
        <f>IF(Products!A2="","",ROUND(N(Products!F2)*H$2,0))</f>
        <v>134</v>
      </c>
      <c r="I4">
        <f>IF(Products!A2="","",ROUND(N(Products!F2)*I$2,0))</f>
        <v>141</v>
      </c>
      <c r="J4">
        <f>IF(Products!A2="","",ROUND(N(Products!F2)*J$2,0))</f>
        <v>146</v>
      </c>
      <c r="K4">
        <f>IF(Products!A2="","",ROUND(N(Products!F2)*K$2,0))</f>
        <v>150</v>
      </c>
      <c r="L4">
        <f>IF(Products!A2="","",ROUND(N(Products!F2)*L$2,0))</f>
        <v>155</v>
      </c>
      <c r="M4">
        <f>IF(Products!A2="","",ROUND(N(Products!F2)*M$2,0))</f>
        <v>160</v>
      </c>
      <c r="N4">
        <f>IF(Products!A2="","",ROUND(N(Products!F2)*N$2,0))</f>
        <v>160</v>
      </c>
      <c r="O4">
        <f>IF(Products!A2="","",SUM(C4:N4))</f>
        <v>1606</v>
      </c>
    </row>
    <row r="5">
      <c r="A5" t="str">
        <f>IF(Products!A3="","",Products!A3&amp;" (units)")</f>
        <v>Milk, eggs, produce and meat, per $100 (units)</v>
      </c>
      <c r="C5">
        <f>IF(Products!A3="","",ROUND(N(Products!F3)*C$2,0))</f>
        <v>36</v>
      </c>
      <c r="D5">
        <f>IF(Products!A3="","",ROUND(N(Products!F3)*D$2,0))</f>
        <v>39</v>
      </c>
      <c r="E5">
        <f>IF(Products!A3="","",ROUND(N(Products!F3)*E$2,0))</f>
        <v>42</v>
      </c>
      <c r="F5">
        <f>IF(Products!A3="","",ROUND(N(Products!F3)*F$2,0))</f>
        <v>45</v>
      </c>
      <c r="G5">
        <f>IF(Products!A3="","",ROUND(N(Products!F3)*G$2,0))</f>
        <v>48</v>
      </c>
      <c r="H5">
        <f>IF(Products!A3="","",ROUND(N(Products!F3)*H$2,0))</f>
        <v>50</v>
      </c>
      <c r="I5">
        <f>IF(Products!A3="","",ROUND(N(Products!F3)*I$2,0))</f>
        <v>53</v>
      </c>
      <c r="J5">
        <f>IF(Products!A3="","",ROUND(N(Products!F3)*J$2,0))</f>
        <v>55</v>
      </c>
      <c r="K5">
        <f>IF(Products!A3="","",ROUND(N(Products!F3)*K$2,0))</f>
        <v>56</v>
      </c>
      <c r="L5">
        <f>IF(Products!A3="","",ROUND(N(Products!F3)*L$2,0))</f>
        <v>58</v>
      </c>
      <c r="M5">
        <f>IF(Products!A3="","",ROUND(N(Products!F3)*M$2,0))</f>
        <v>60</v>
      </c>
      <c r="N5">
        <f>IF(Products!A3="","",ROUND(N(Products!F3)*N$2,0))</f>
        <v>60</v>
      </c>
      <c r="O5">
        <f>IF(Products!A3="","",SUM(C5:N5))</f>
        <v>602</v>
      </c>
    </row>
    <row r="6">
      <c r="A6" t="str">
        <f>IF(Products!A4="","",Products!A4&amp;" (units)")</f>
        <v>Deli and hot food, per $100 (units)</v>
      </c>
      <c r="C6">
        <f>IF(Products!A4="","",ROUND(N(Products!F4)*C$2,0))</f>
        <v>60</v>
      </c>
      <c r="D6">
        <f>IF(Products!A4="","",ROUND(N(Products!F4)*D$2,0))</f>
        <v>65</v>
      </c>
      <c r="E6">
        <f>IF(Products!A4="","",ROUND(N(Products!F4)*E$2,0))</f>
        <v>70</v>
      </c>
      <c r="F6">
        <f>IF(Products!A4="","",ROUND(N(Products!F4)*F$2,0))</f>
        <v>75</v>
      </c>
      <c r="G6">
        <f>IF(Products!A4="","",ROUND(N(Products!F4)*G$2,0))</f>
        <v>80</v>
      </c>
      <c r="H6">
        <f>IF(Products!A4="","",ROUND(N(Products!F4)*H$2,0))</f>
        <v>84</v>
      </c>
      <c r="I6">
        <f>IF(Products!A4="","",ROUND(N(Products!F4)*I$2,0))</f>
        <v>88</v>
      </c>
      <c r="J6">
        <f>IF(Products!A4="","",ROUND(N(Products!F4)*J$2,0))</f>
        <v>91</v>
      </c>
      <c r="K6">
        <f>IF(Products!A4="","",ROUND(N(Products!F4)*K$2,0))</f>
        <v>94</v>
      </c>
      <c r="L6">
        <f>IF(Products!A4="","",ROUND(N(Products!F4)*L$2,0))</f>
        <v>97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1004</v>
      </c>
    </row>
    <row r="7">
      <c r="A7" t="str">
        <f>IF(Products!A5="","",Products!A5&amp;" (units)")</f>
        <v>Hardware, feed and farm basics, per $100 (units)</v>
      </c>
      <c r="C7">
        <f>IF(Products!A5="","",ROUND(N(Products!F5)*C$2,0))</f>
        <v>30</v>
      </c>
      <c r="D7">
        <f>IF(Products!A5="","",ROUND(N(Products!F5)*D$2,0))</f>
        <v>33</v>
      </c>
      <c r="E7">
        <f>IF(Products!A5="","",ROUND(N(Products!F5)*E$2,0))</f>
        <v>35</v>
      </c>
      <c r="F7">
        <f>IF(Products!A5="","",ROUND(N(Products!F5)*F$2,0))</f>
        <v>38</v>
      </c>
      <c r="G7">
        <f>IF(Products!A5="","",ROUND(N(Products!F5)*G$2,0))</f>
        <v>40</v>
      </c>
      <c r="H7">
        <f>IF(Products!A5="","",ROUND(N(Products!F5)*H$2,0))</f>
        <v>42</v>
      </c>
      <c r="I7">
        <f>IF(Products!A5="","",ROUND(N(Products!F5)*I$2,0))</f>
        <v>44</v>
      </c>
      <c r="J7">
        <f>IF(Products!A5="","",ROUND(N(Products!F5)*J$2,0))</f>
        <v>46</v>
      </c>
      <c r="K7">
        <f>IF(Products!A5="","",ROUND(N(Products!F5)*K$2,0))</f>
        <v>47</v>
      </c>
      <c r="L7">
        <f>IF(Products!A5="","",ROUND(N(Products!F5)*L$2,0))</f>
        <v>49</v>
      </c>
      <c r="M7">
        <f>IF(Products!A5="","",ROUND(N(Products!F5)*M$2,0))</f>
        <v>50</v>
      </c>
      <c r="N7">
        <f>IF(Products!A5="","",ROUND(N(Products!F5)*N$2,0))</f>
        <v>50</v>
      </c>
      <c r="O7">
        <f>IF(Products!A5="","",SUM(C7:N7))</f>
        <v>504</v>
      </c>
    </row>
    <row r="8">
      <c r="A8" t="str">
        <f>IF(Products!A6="","",Products!A6&amp;" (units)")</f>
        <v>Beer and wine, per $100 (units)</v>
      </c>
      <c r="C8">
        <f>IF(Products!A6="","",ROUND(N(Products!F6)*C$2,0))</f>
        <v>24</v>
      </c>
      <c r="D8">
        <f>IF(Products!A6="","",ROUND(N(Products!F6)*D$2,0))</f>
        <v>26</v>
      </c>
      <c r="E8">
        <f>IF(Products!A6="","",ROUND(N(Products!F6)*E$2,0))</f>
        <v>28</v>
      </c>
      <c r="F8">
        <f>IF(Products!A6="","",ROUND(N(Products!F6)*F$2,0))</f>
        <v>30</v>
      </c>
      <c r="G8">
        <f>IF(Products!A6="","",ROUND(N(Products!F6)*G$2,0))</f>
        <v>32</v>
      </c>
      <c r="H8">
        <f>IF(Products!A6="","",ROUND(N(Products!F6)*H$2,0))</f>
        <v>34</v>
      </c>
      <c r="I8">
        <f>IF(Products!A6="","",ROUND(N(Products!F6)*I$2,0))</f>
        <v>35</v>
      </c>
      <c r="J8">
        <f>IF(Products!A6="","",ROUND(N(Products!F6)*J$2,0))</f>
        <v>36</v>
      </c>
      <c r="K8">
        <f>IF(Products!A6="","",ROUND(N(Products!F6)*K$2,0))</f>
        <v>38</v>
      </c>
      <c r="L8">
        <f>IF(Products!A6="","",ROUND(N(Products!F6)*L$2,0))</f>
        <v>39</v>
      </c>
      <c r="M8">
        <f>IF(Products!A6="","",ROUND(N(Products!F6)*M$2,0))</f>
        <v>40</v>
      </c>
      <c r="N8">
        <f>IF(Products!A6="","",ROUND(N(Products!F6)*N$2,0))</f>
        <v>40</v>
      </c>
      <c r="O8">
        <f>IF(Products!A6="","",SUM(C8:N8))</f>
        <v>402</v>
      </c>
    </row>
    <row r="9">
      <c r="A9" t="str">
        <f>IF(Products!A7="","",Products!A7&amp;" (units)")</f>
        <v>Gifts and local goods, per $100 (units)</v>
      </c>
      <c r="C9">
        <f>IF(Products!A7="","",ROUND(N(Products!F7)*C$2,0))</f>
        <v>18</v>
      </c>
      <c r="D9">
        <f>IF(Products!A7="","",ROUND(N(Products!F7)*D$2,0))</f>
        <v>20</v>
      </c>
      <c r="E9">
        <f>IF(Products!A7="","",ROUND(N(Products!F7)*E$2,0))</f>
        <v>21</v>
      </c>
      <c r="F9">
        <f>IF(Products!A7="","",ROUND(N(Products!F7)*F$2,0))</f>
        <v>23</v>
      </c>
      <c r="G9">
        <f>IF(Products!A7="","",ROUND(N(Products!F7)*G$2,0))</f>
        <v>24</v>
      </c>
      <c r="H9">
        <f>IF(Products!A7="","",ROUND(N(Products!F7)*H$2,0))</f>
        <v>25</v>
      </c>
      <c r="I9">
        <f>IF(Products!A7="","",ROUND(N(Products!F7)*I$2,0))</f>
        <v>26</v>
      </c>
      <c r="J9">
        <f>IF(Products!A7="","",ROUND(N(Products!F7)*J$2,0))</f>
        <v>27</v>
      </c>
      <c r="K9">
        <f>IF(Products!A7="","",ROUND(N(Products!F7)*K$2,0))</f>
        <v>28</v>
      </c>
      <c r="L9">
        <f>IF(Products!A7="","",ROUND(N(Products!F7)*L$2,0))</f>
        <v>29</v>
      </c>
      <c r="M9">
        <f>IF(Products!A7="","",ROUND(N(Products!F7)*M$2,0))</f>
        <v>30</v>
      </c>
      <c r="N9">
        <f>IF(Products!A7="","",ROUND(N(Products!F7)*N$2,0))</f>
        <v>30</v>
      </c>
      <c r="O9">
        <f>IF(Products!A7="","",SUM(C9:N9))</f>
        <v>301</v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26400</v>
      </c>
      <c r="D25" s="11">
        <f>SUMPRODUCT(Products!$B$2:$B$21,D4:D23)</f>
        <v>28700</v>
      </c>
      <c r="E25" s="11">
        <f>SUMPRODUCT(Products!$B$2:$B$21,E4:E23)</f>
        <v>30800</v>
      </c>
      <c r="F25" s="11">
        <f>SUMPRODUCT(Products!$B$2:$B$21,F4:F23)</f>
        <v>33100</v>
      </c>
      <c r="G25" s="11">
        <f>SUMPRODUCT(Products!$B$2:$B$21,G4:G23)</f>
        <v>35200</v>
      </c>
      <c r="H25" s="11">
        <f>SUMPRODUCT(Products!$B$2:$B$21,H4:H23)</f>
        <v>36900</v>
      </c>
      <c r="I25" s="11">
        <f>SUMPRODUCT(Products!$B$2:$B$21,I4:I23)</f>
        <v>38700</v>
      </c>
      <c r="J25" s="11">
        <f>SUMPRODUCT(Products!$B$2:$B$21,J4:J23)</f>
        <v>40100</v>
      </c>
      <c r="K25" s="11">
        <f>SUMPRODUCT(Products!$B$2:$B$21,K4:K23)</f>
        <v>41300</v>
      </c>
      <c r="L25" s="11">
        <f>SUMPRODUCT(Products!$B$2:$B$21,L4:L23)</f>
        <v>42700</v>
      </c>
      <c r="M25" s="11">
        <f>SUMPRODUCT(Products!$B$2:$B$21,M4:M23)</f>
        <v>44000</v>
      </c>
      <c r="N25" s="11">
        <f>SUMPRODUCT(Products!$B$2:$B$21,N4:N23)</f>
        <v>44000</v>
      </c>
      <c r="O25" s="11">
        <f>SUM(C25:N25)</f>
        <v>441900</v>
      </c>
    </row>
    <row r="26">
      <c r="A26" s="9" t="inlineStr">
        <is>
          <t>Contribution</t>
        </is>
      </c>
      <c r="C26" s="11">
        <f>SUMPRODUCT(Products!$D$2:$D$21,C4:C23)</f>
        <v>9468</v>
      </c>
      <c r="D26" s="11">
        <f>SUMPRODUCT(Products!$D$2:$D$21,D4:D23)</f>
        <v>10297</v>
      </c>
      <c r="E26" s="11">
        <f>SUMPRODUCT(Products!$D$2:$D$21,E4:E23)</f>
        <v>11046</v>
      </c>
      <c r="F26" s="11">
        <f>SUMPRODUCT(Products!$D$2:$D$21,F4:F23)</f>
        <v>11875</v>
      </c>
      <c r="G26" s="11">
        <f>SUMPRODUCT(Products!$D$2:$D$21,G4:G23)</f>
        <v>12624</v>
      </c>
      <c r="H26" s="11">
        <f>SUMPRODUCT(Products!$D$2:$D$21,H4:H23)</f>
        <v>13235</v>
      </c>
      <c r="I26" s="11">
        <f>SUMPRODUCT(Products!$D$2:$D$21,I4:I23)</f>
        <v>13874</v>
      </c>
      <c r="J26" s="11">
        <f>SUMPRODUCT(Products!$D$2:$D$21,J4:J23)</f>
        <v>14375</v>
      </c>
      <c r="K26" s="11">
        <f>SUMPRODUCT(Products!$D$2:$D$21,K4:K23)</f>
        <v>14813</v>
      </c>
      <c r="L26" s="11">
        <f>SUMPRODUCT(Products!$D$2:$D$21,L4:L23)</f>
        <v>15314</v>
      </c>
      <c r="M26" s="11">
        <f>SUMPRODUCT(Products!$D$2:$D$21,M4:M23)</f>
        <v>15780</v>
      </c>
      <c r="N26" s="11">
        <f>SUMPRODUCT(Products!$D$2:$D$21,N4:N23)</f>
        <v>15780</v>
      </c>
      <c r="O26" s="11">
        <f>SUM(C26:N26)</f>
        <v>158481</v>
      </c>
    </row>
    <row r="27">
      <c r="A27" s="9" t="inlineStr">
        <is>
          <t>Fixed costs</t>
        </is>
      </c>
      <c r="C27" s="11">
        <f>'Fixed costs'!$B$22</f>
        <v>12700</v>
      </c>
      <c r="D27" s="11">
        <f>'Fixed costs'!$B$22</f>
        <v>12700</v>
      </c>
      <c r="E27" s="11">
        <f>'Fixed costs'!$B$22</f>
        <v>12700</v>
      </c>
      <c r="F27" s="11">
        <f>'Fixed costs'!$B$22</f>
        <v>12700</v>
      </c>
      <c r="G27" s="11">
        <f>'Fixed costs'!$B$22</f>
        <v>12700</v>
      </c>
      <c r="H27" s="11">
        <f>'Fixed costs'!$B$22</f>
        <v>12700</v>
      </c>
      <c r="I27" s="11">
        <f>'Fixed costs'!$B$22</f>
        <v>12700</v>
      </c>
      <c r="J27" s="11">
        <f>'Fixed costs'!$B$22</f>
        <v>12700</v>
      </c>
      <c r="K27" s="11">
        <f>'Fixed costs'!$B$22</f>
        <v>12700</v>
      </c>
      <c r="L27" s="11">
        <f>'Fixed costs'!$B$22</f>
        <v>12700</v>
      </c>
      <c r="M27" s="11">
        <f>'Fixed costs'!$B$22</f>
        <v>12700</v>
      </c>
      <c r="N27" s="11">
        <f>'Fixed costs'!$B$22</f>
        <v>12700</v>
      </c>
      <c r="O27" s="11">
        <f>SUM(C27:N27)</f>
        <v>152400</v>
      </c>
    </row>
    <row r="28">
      <c r="A28" s="9" t="inlineStr">
        <is>
          <t>Profit</t>
        </is>
      </c>
      <c r="C28" s="11">
        <f>C26-C27</f>
        <v>-3232</v>
      </c>
      <c r="D28" s="11">
        <f>D26-D27</f>
        <v>-2403</v>
      </c>
      <c r="E28" s="11">
        <f>E26-E27</f>
        <v>-1654</v>
      </c>
      <c r="F28" s="11">
        <f>F26-F27</f>
        <v>-825</v>
      </c>
      <c r="G28" s="11">
        <f>G26-G27</f>
        <v>-76</v>
      </c>
      <c r="H28" s="11">
        <f>H26-H27</f>
        <v>535</v>
      </c>
      <c r="I28" s="11">
        <f>I26-I27</f>
        <v>1174</v>
      </c>
      <c r="J28" s="11">
        <f>J26-J27</f>
        <v>1675</v>
      </c>
      <c r="K28" s="11">
        <f>K26-K27</f>
        <v>2113</v>
      </c>
      <c r="L28" s="11">
        <f>L26-L27</f>
        <v>2614</v>
      </c>
      <c r="M28" s="11">
        <f>M26-M27</f>
        <v>3080</v>
      </c>
      <c r="N28" s="11">
        <f>N26-N27</f>
        <v>3080</v>
      </c>
      <c r="O28" s="11">
        <f>SUM(C28:N28)</f>
        <v>6081</v>
      </c>
    </row>
    <row r="29">
      <c r="A29" s="9" t="inlineStr">
        <is>
          <t>Cash, start of year to date</t>
        </is>
      </c>
      <c r="C29" s="11">
        <f>C28</f>
        <v>-3232</v>
      </c>
      <c r="D29" s="11">
        <f>C29+D28</f>
        <v>-5635</v>
      </c>
      <c r="E29" s="11">
        <f>D29+E28</f>
        <v>-7289</v>
      </c>
      <c r="F29" s="11">
        <f>E29+F28</f>
        <v>-8114</v>
      </c>
      <c r="G29" s="11">
        <f>F29+G28</f>
        <v>-8190</v>
      </c>
      <c r="H29" s="11">
        <f>G29+H28</f>
        <v>-7655</v>
      </c>
      <c r="I29" s="11">
        <f>H29+I28</f>
        <v>-6481</v>
      </c>
      <c r="J29" s="11">
        <f>I29+J28</f>
        <v>-4806</v>
      </c>
      <c r="K29" s="11">
        <f>J29+K28</f>
        <v>-2693</v>
      </c>
      <c r="L29" s="11">
        <f>K29+L28</f>
        <v>-79</v>
      </c>
      <c r="M29" s="11">
        <f>L29+M28</f>
        <v>3001</v>
      </c>
      <c r="N29" s="11">
        <f>M29+N28</f>
        <v>6081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-8190</v>
      </c>
    </row>
    <row r="35">
      <c r="A35" s="9" t="inlineStr">
        <is>
          <t>Working cash in the startup budget</t>
        </is>
      </c>
      <c r="C35" s="11">
        <f>Startup!B22</f>
        <v>25000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Rent</t>
        </is>
      </c>
      <c r="B2" s="13" t="n">
        <v>2200</v>
      </c>
    </row>
    <row r="3">
      <c r="A3" t="inlineStr">
        <is>
          <t>Wages</t>
        </is>
      </c>
      <c r="B3" s="13" t="n">
        <v>7800</v>
      </c>
    </row>
    <row r="4">
      <c r="A4" t="inlineStr">
        <is>
          <t>Utilities and coolers</t>
        </is>
      </c>
      <c r="B4" s="13" t="n">
        <v>1400</v>
      </c>
    </row>
    <row r="5">
      <c r="A5" t="inlineStr">
        <is>
          <t>Insurance</t>
        </is>
      </c>
      <c r="B5" s="13" t="n">
        <v>400</v>
      </c>
    </row>
    <row r="6">
      <c r="A6" t="inlineStr">
        <is>
          <t>Register and software</t>
        </is>
      </c>
      <c r="B6" s="13" t="n">
        <v>200</v>
      </c>
    </row>
    <row r="7">
      <c r="A7" t="inlineStr">
        <is>
          <t>Ads</t>
        </is>
      </c>
      <c r="B7" s="13" t="n">
        <v>200</v>
      </c>
    </row>
    <row r="8">
      <c r="A8" t="inlineStr">
        <is>
          <t>Other</t>
        </is>
      </c>
      <c r="B8" s="13" t="n">
        <v>500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12700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Opening inventory</t>
        </is>
      </c>
      <c r="B2" s="13" t="n">
        <v>45000</v>
      </c>
    </row>
    <row r="3">
      <c r="A3" t="inlineStr">
        <is>
          <t>Coolers and freezers</t>
        </is>
      </c>
      <c r="B3" s="13" t="n">
        <v>22000</v>
      </c>
    </row>
    <row r="4">
      <c r="A4" t="inlineStr">
        <is>
          <t>Build-out and signs</t>
        </is>
      </c>
      <c r="B4" s="13" t="n">
        <v>20000</v>
      </c>
    </row>
    <row r="5">
      <c r="A5" t="inlineStr">
        <is>
          <t>Deli equipment</t>
        </is>
      </c>
      <c r="B5" s="13" t="n">
        <v>15000</v>
      </c>
    </row>
    <row r="6">
      <c r="A6" t="inlineStr">
        <is>
          <t>Shelving</t>
        </is>
      </c>
      <c r="B6" s="13" t="n">
        <v>12000</v>
      </c>
    </row>
    <row r="7">
      <c r="A7" t="inlineStr">
        <is>
          <t>Lease deposit and first month</t>
        </is>
      </c>
      <c r="B7" s="13" t="n">
        <v>5000</v>
      </c>
    </row>
    <row r="8">
      <c r="A8" t="inlineStr">
        <is>
          <t>Register and scanner</t>
        </is>
      </c>
      <c r="B8" s="13" t="n">
        <v>3000</v>
      </c>
    </row>
    <row r="9">
      <c r="A9" t="inlineStr">
        <is>
          <t>Licenses and permits</t>
        </is>
      </c>
      <c r="B9" s="13" t="n">
        <v>1500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123500</v>
      </c>
    </row>
    <row r="22">
      <c r="A22" t="inlineStr">
        <is>
          <t>Working cash</t>
        </is>
      </c>
      <c r="B22" s="15" t="n">
        <v>25000</v>
      </c>
    </row>
    <row r="23">
      <c r="A23" s="9" t="inlineStr">
        <is>
          <t>Total to start</t>
        </is>
      </c>
      <c r="B23" s="14">
        <f>B21+B22</f>
        <v>148500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2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6" customWidth="1" min="2" max="2"/>
    <col width="11" customWidth="1" min="3" max="3"/>
    <col width="11" customWidth="1" min="4" max="4"/>
    <col width="10" customWidth="1" min="5" max="5"/>
    <col width="34" customWidth="1" min="7" max="7"/>
    <col width="22" customWidth="1" min="8" max="8"/>
    <col width="14" customWidth="1" min="9" max="9"/>
    <col width="14" customWidth="1" min="10" max="10"/>
  </cols>
  <sheetData>
    <row r="1" ht="45" customHeight="1">
      <c r="A1" s="1" t="inlineStr">
        <is>
          <t>Staple category</t>
        </is>
      </c>
      <c r="B1" s="1" t="inlineStr">
        <is>
          <t>Variety</t>
        </is>
      </c>
      <c r="C1" s="1" t="inlineStr">
        <is>
          <t>Perishable?</t>
        </is>
      </c>
      <c r="D1" s="1" t="inlineStr">
        <is>
          <t>Units on the shelf</t>
        </is>
      </c>
      <c r="E1" s="1" t="inlineStr">
        <is>
          <t>Counts?</t>
        </is>
      </c>
      <c r="G1" s="17" t="inlineStr">
        <is>
          <t>Category</t>
        </is>
      </c>
      <c r="H1" s="17" t="inlineStr">
        <is>
          <t>Varieties that count</t>
        </is>
      </c>
      <c r="I1" s="18" t="inlineStr">
        <is>
          <t>Perishable varieties that count</t>
        </is>
      </c>
      <c r="J1" s="17" t="inlineStr">
        <is>
          <t>Seven or more?</t>
        </is>
      </c>
    </row>
    <row r="2">
      <c r="A2" t="inlineStr">
        <is>
          <t>Protein</t>
        </is>
      </c>
      <c r="B2" t="inlineStr">
        <is>
          <t>Shell eggs</t>
        </is>
      </c>
      <c r="C2" t="inlineStr">
        <is>
          <t>Yes</t>
        </is>
      </c>
      <c r="D2" t="n">
        <v>6</v>
      </c>
      <c r="E2" t="str">
        <f>IF(OR(A2="",B2=""),"",IF(N(D2)&gt;=3,"Yes","No: under 3"))</f>
        <v>Yes</v>
      </c>
      <c r="G2" t="inlineStr">
        <is>
          <t>Protein</t>
        </is>
      </c>
      <c r="H2">
        <f>COUNTIFS(A$2:A$120,G2,E$2:E$120,"Yes")</f>
        <v>7</v>
      </c>
      <c r="I2">
        <f>COUNTIFS(A$2:A$120,G2,E$2:E$120,"Yes",C$2:C$120,"Yes")</f>
        <v>3</v>
      </c>
      <c r="J2" t="str">
        <f>IF(H2&gt;=7,"Yes","No: add "&amp;(7-H2))</f>
        <v>Yes</v>
      </c>
    </row>
    <row r="3">
      <c r="A3" t="inlineStr">
        <is>
          <t>Protein</t>
        </is>
      </c>
      <c r="B3" t="inlineStr">
        <is>
          <t>Chicken, fresh</t>
        </is>
      </c>
      <c r="C3" t="inlineStr">
        <is>
          <t>Yes</t>
        </is>
      </c>
      <c r="D3" t="n">
        <v>4</v>
      </c>
      <c r="E3" t="str">
        <f>IF(OR(A3="",B3=""),"",IF(N(D3)&gt;=3,"Yes","No: under 3"))</f>
        <v>Yes</v>
      </c>
      <c r="G3" t="inlineStr">
        <is>
          <t>Grains</t>
        </is>
      </c>
      <c r="H3">
        <f>COUNTIFS(A$2:A$120,G3,E$2:E$120,"Yes")</f>
        <v>7</v>
      </c>
      <c r="I3">
        <f>COUNTIFS(A$2:A$120,G3,E$2:E$120,"Yes",C$2:C$120,"Yes")</f>
        <v>0</v>
      </c>
      <c r="J3" t="str">
        <f>IF(H3&gt;=7,"Yes","No: add "&amp;(7-H3))</f>
        <v>Yes</v>
      </c>
    </row>
    <row r="4">
      <c r="A4" t="inlineStr">
        <is>
          <t>Protein</t>
        </is>
      </c>
      <c r="B4" t="inlineStr">
        <is>
          <t>Ground beef, fresh</t>
        </is>
      </c>
      <c r="C4" t="inlineStr">
        <is>
          <t>Yes</t>
        </is>
      </c>
      <c r="D4" t="n">
        <v>4</v>
      </c>
      <c r="E4" t="str">
        <f>IF(OR(A4="",B4=""),"",IF(N(D4)&gt;=3,"Yes","No: under 3"))</f>
        <v>Yes</v>
      </c>
      <c r="G4" t="inlineStr">
        <is>
          <t>Vegetables or fruits</t>
        </is>
      </c>
      <c r="H4">
        <f>COUNTIFS(A$2:A$120,G4,E$2:E$120,"Yes")</f>
        <v>7</v>
      </c>
      <c r="I4">
        <f>COUNTIFS(A$2:A$120,G4,E$2:E$120,"Yes",C$2:C$120,"Yes")</f>
        <v>4</v>
      </c>
      <c r="J4" t="str">
        <f>IF(H4&gt;=7,"Yes","No: add "&amp;(7-H4))</f>
        <v>Yes</v>
      </c>
    </row>
    <row r="5">
      <c r="A5" t="inlineStr">
        <is>
          <t>Protein</t>
        </is>
      </c>
      <c r="B5" t="inlineStr">
        <is>
          <t>Dry pinto beans</t>
        </is>
      </c>
      <c r="C5" t="inlineStr">
        <is>
          <t>No</t>
        </is>
      </c>
      <c r="D5" t="n">
        <v>5</v>
      </c>
      <c r="E5" t="str">
        <f>IF(OR(A5="",B5=""),"",IF(N(D5)&gt;=3,"Yes","No: under 3"))</f>
        <v>Yes</v>
      </c>
      <c r="G5" t="inlineStr">
        <is>
          <t>Dairy</t>
        </is>
      </c>
      <c r="H5">
        <f>COUNTIFS(A$2:A$120,G5,E$2:E$120,"Yes")</f>
        <v>7</v>
      </c>
      <c r="I5">
        <f>COUNTIFS(A$2:A$120,G5,E$2:E$120,"Yes",C$2:C$120,"Yes")</f>
        <v>1</v>
      </c>
      <c r="J5" t="str">
        <f>IF(H5&gt;=7,"Yes","No: add "&amp;(7-H5))</f>
        <v>Yes</v>
      </c>
    </row>
    <row r="6">
      <c r="A6" t="inlineStr">
        <is>
          <t>Protein</t>
        </is>
      </c>
      <c r="B6" t="inlineStr">
        <is>
          <t>Peanut butter</t>
        </is>
      </c>
      <c r="C6" t="inlineStr">
        <is>
          <t>No</t>
        </is>
      </c>
      <c r="D6" t="n">
        <v>6</v>
      </c>
      <c r="E6" t="str">
        <f>IF(OR(A6="",B6=""),"",IF(N(D6)&gt;=3,"Yes","No: under 3"))</f>
        <v>Yes</v>
      </c>
    </row>
    <row r="7" ht="30" customHeight="1">
      <c r="A7" s="7" t="inlineStr">
        <is>
          <t>Protein</t>
        </is>
      </c>
      <c r="B7" s="7" t="inlineStr">
        <is>
          <t>Canned tuna</t>
        </is>
      </c>
      <c r="C7" s="7" t="inlineStr">
        <is>
          <t>No</t>
        </is>
      </c>
      <c r="D7" s="7" t="n">
        <v>8</v>
      </c>
      <c r="E7" s="7" t="str">
        <f>IF(OR(A7="",B7=""),"",IF(N(D7)&gt;=3,"Yes","No: under 3"))</f>
        <v>Yes</v>
      </c>
      <c r="G7" s="18" t="inlineStr">
        <is>
          <t>Categories with a perishable variety</t>
        </is>
      </c>
      <c r="H7" s="7">
        <f>COUNTIF(I2:I5,"&gt;0")</f>
        <v>3</v>
      </c>
    </row>
    <row r="8">
      <c r="A8" t="inlineStr">
        <is>
          <t>Protein</t>
        </is>
      </c>
      <c r="B8" t="inlineStr">
        <is>
          <t>Canned chicken</t>
        </is>
      </c>
      <c r="C8" t="inlineStr">
        <is>
          <t>No</t>
        </is>
      </c>
      <c r="D8" t="n">
        <v>3</v>
      </c>
      <c r="E8" t="str">
        <f>IF(OR(A8="",B8=""),"",IF(N(D8)&gt;=3,"Yes","No: under 3"))</f>
        <v>Yes</v>
      </c>
      <c r="G8" s="9" t="inlineStr">
        <is>
          <t>Criterion A met?</t>
        </is>
      </c>
      <c r="H8" t="str">
        <f>IF(AND(COUNTIF(J2:J5,"Yes")=4,H7&gt;=3),"Yes","Not yet")</f>
        <v>Yes</v>
      </c>
    </row>
    <row r="9">
      <c r="A9" t="inlineStr">
        <is>
          <t>Grains</t>
        </is>
      </c>
      <c r="B9" t="inlineStr">
        <is>
          <t>White bread</t>
        </is>
      </c>
      <c r="C9" t="inlineStr">
        <is>
          <t>No</t>
        </is>
      </c>
      <c r="D9" t="n">
        <v>6</v>
      </c>
      <c r="E9" t="str">
        <f>IF(OR(A9="",B9=""),"",IF(N(D9)&gt;=3,"Yes","No: under 3"))</f>
        <v>Yes</v>
      </c>
    </row>
    <row r="10" ht="90" customHeight="1">
      <c r="A10" t="inlineStr">
        <is>
          <t>Grains</t>
        </is>
      </c>
      <c r="B10" t="inlineStr">
        <is>
          <t>Whole wheat bread</t>
        </is>
      </c>
      <c r="C10" t="inlineStr">
        <is>
          <t>No</t>
        </is>
      </c>
      <c r="D10" t="n">
        <v>4</v>
      </c>
      <c r="E10" t="str">
        <f>IF(OR(A10="",B10=""),"",IF(N(D10)&gt;=3,"Yes","No: under 3"))</f>
        <v>Yes</v>
      </c>
      <c r="G10" s="19" t="inlineStr">
        <is>
          <t>Criterion A: 7 distinct varieties in each of the four staple categories, 3 stocking units of each, and a perishable variety in 3 categories (7 CFR 278.1(b)(1)(ii)(A)). Whether two items are distinct varieties follows FNS's rules: brown and white rice are one variety, for one. Type each variety once.</t>
        </is>
      </c>
    </row>
    <row r="11">
      <c r="A11" t="inlineStr">
        <is>
          <t>Grains</t>
        </is>
      </c>
      <c r="B11" t="inlineStr">
        <is>
          <t>Spaghetti</t>
        </is>
      </c>
      <c r="C11" t="inlineStr">
        <is>
          <t>No</t>
        </is>
      </c>
      <c r="D11" t="n">
        <v>6</v>
      </c>
      <c r="E11" t="str">
        <f>IF(OR(A11="",B11=""),"",IF(N(D11)&gt;=3,"Yes","No: under 3"))</f>
        <v>Yes</v>
      </c>
    </row>
    <row r="12">
      <c r="A12" t="inlineStr">
        <is>
          <t>Grains</t>
        </is>
      </c>
      <c r="B12" t="inlineStr">
        <is>
          <t>Breakfast cereal</t>
        </is>
      </c>
      <c r="C12" t="inlineStr">
        <is>
          <t>No</t>
        </is>
      </c>
      <c r="D12" t="n">
        <v>5</v>
      </c>
      <c r="E12" t="str">
        <f>IF(OR(A12="",B12=""),"",IF(N(D12)&gt;=3,"Yes","No: under 3"))</f>
        <v>Yes</v>
      </c>
    </row>
    <row r="13">
      <c r="A13" t="inlineStr">
        <is>
          <t>Grains</t>
        </is>
      </c>
      <c r="B13" t="inlineStr">
        <is>
          <t>Rice</t>
        </is>
      </c>
      <c r="C13" t="inlineStr">
        <is>
          <t>No</t>
        </is>
      </c>
      <c r="D13" t="n">
        <v>5</v>
      </c>
      <c r="E13" t="str">
        <f>IF(OR(A13="",B13=""),"",IF(N(D13)&gt;=3,"Yes","No: under 3"))</f>
        <v>Yes</v>
      </c>
    </row>
    <row r="14">
      <c r="A14" t="inlineStr">
        <is>
          <t>Grains</t>
        </is>
      </c>
      <c r="B14" t="inlineStr">
        <is>
          <t>Rolled oats</t>
        </is>
      </c>
      <c r="C14" t="inlineStr">
        <is>
          <t>No</t>
        </is>
      </c>
      <c r="D14" t="n">
        <v>4</v>
      </c>
      <c r="E14" t="str">
        <f>IF(OR(A14="",B14=""),"",IF(N(D14)&gt;=3,"Yes","No: under 3"))</f>
        <v>Yes</v>
      </c>
    </row>
    <row r="15">
      <c r="A15" t="inlineStr">
        <is>
          <t>Grains</t>
        </is>
      </c>
      <c r="B15" t="inlineStr">
        <is>
          <t>Wheat flour</t>
        </is>
      </c>
      <c r="C15" t="inlineStr">
        <is>
          <t>No</t>
        </is>
      </c>
      <c r="D15" t="n">
        <v>4</v>
      </c>
      <c r="E15" t="str">
        <f>IF(OR(A15="",B15=""),"",IF(N(D15)&gt;=3,"Yes","No: under 3"))</f>
        <v>Yes</v>
      </c>
    </row>
    <row r="16">
      <c r="A16" t="inlineStr">
        <is>
          <t>Vegetables or fruits</t>
        </is>
      </c>
      <c r="B16" t="inlineStr">
        <is>
          <t>Bananas</t>
        </is>
      </c>
      <c r="C16" t="inlineStr">
        <is>
          <t>Yes</t>
        </is>
      </c>
      <c r="D16" t="n">
        <v>12</v>
      </c>
      <c r="E16" t="str">
        <f>IF(OR(A16="",B16=""),"",IF(N(D16)&gt;=3,"Yes","No: under 3"))</f>
        <v>Yes</v>
      </c>
    </row>
    <row r="17">
      <c r="A17" t="inlineStr">
        <is>
          <t>Vegetables or fruits</t>
        </is>
      </c>
      <c r="B17" t="inlineStr">
        <is>
          <t>Apples</t>
        </is>
      </c>
      <c r="C17" t="inlineStr">
        <is>
          <t>Yes</t>
        </is>
      </c>
      <c r="D17" t="n">
        <v>10</v>
      </c>
      <c r="E17" t="str">
        <f>IF(OR(A17="",B17=""),"",IF(N(D17)&gt;=3,"Yes","No: under 3"))</f>
        <v>Yes</v>
      </c>
    </row>
    <row r="18">
      <c r="A18" t="inlineStr">
        <is>
          <t>Vegetables or fruits</t>
        </is>
      </c>
      <c r="B18" t="inlineStr">
        <is>
          <t>Potatoes</t>
        </is>
      </c>
      <c r="C18" t="inlineStr">
        <is>
          <t>Yes</t>
        </is>
      </c>
      <c r="D18" t="n">
        <v>6</v>
      </c>
      <c r="E18" t="str">
        <f>IF(OR(A18="",B18=""),"",IF(N(D18)&gt;=3,"Yes","No: under 3"))</f>
        <v>Yes</v>
      </c>
    </row>
    <row r="19">
      <c r="A19" t="inlineStr">
        <is>
          <t>Vegetables or fruits</t>
        </is>
      </c>
      <c r="B19" t="inlineStr">
        <is>
          <t>Onions</t>
        </is>
      </c>
      <c r="C19" t="inlineStr">
        <is>
          <t>Yes</t>
        </is>
      </c>
      <c r="D19" t="n">
        <v>6</v>
      </c>
      <c r="E19" t="str">
        <f>IF(OR(A19="",B19=""),"",IF(N(D19)&gt;=3,"Yes","No: under 3"))</f>
        <v>Yes</v>
      </c>
    </row>
    <row r="20">
      <c r="A20" t="inlineStr">
        <is>
          <t>Vegetables or fruits</t>
        </is>
      </c>
      <c r="B20" t="inlineStr">
        <is>
          <t>Canned green beans</t>
        </is>
      </c>
      <c r="C20" t="inlineStr">
        <is>
          <t>No</t>
        </is>
      </c>
      <c r="D20" t="n">
        <v>6</v>
      </c>
      <c r="E20" t="str">
        <f>IF(OR(A20="",B20=""),"",IF(N(D20)&gt;=3,"Yes","No: under 3"))</f>
        <v>Yes</v>
      </c>
    </row>
    <row r="21">
      <c r="A21" t="inlineStr">
        <is>
          <t>Vegetables or fruits</t>
        </is>
      </c>
      <c r="B21" t="inlineStr">
        <is>
          <t>Canned peaches</t>
        </is>
      </c>
      <c r="C21" t="inlineStr">
        <is>
          <t>No</t>
        </is>
      </c>
      <c r="D21" t="n">
        <v>4</v>
      </c>
      <c r="E21" t="str">
        <f>IF(OR(A21="",B21=""),"",IF(N(D21)&gt;=3,"Yes","No: under 3"))</f>
        <v>Yes</v>
      </c>
    </row>
    <row r="22">
      <c r="A22" t="inlineStr">
        <is>
          <t>Vegetables or fruits</t>
        </is>
      </c>
      <c r="B22" t="inlineStr">
        <is>
          <t>Frozen peas</t>
        </is>
      </c>
      <c r="C22" t="inlineStr">
        <is>
          <t>No</t>
        </is>
      </c>
      <c r="D22" t="n">
        <v>4</v>
      </c>
      <c r="E22" t="str">
        <f>IF(OR(A22="",B22=""),"",IF(N(D22)&gt;=3,"Yes","No: under 3"))</f>
        <v>Yes</v>
      </c>
    </row>
    <row r="23">
      <c r="A23" t="inlineStr">
        <is>
          <t>Dairy</t>
        </is>
      </c>
      <c r="B23" t="inlineStr">
        <is>
          <t>Milk, fresh</t>
        </is>
      </c>
      <c r="C23" t="inlineStr">
        <is>
          <t>Yes</t>
        </is>
      </c>
      <c r="D23" t="n">
        <v>8</v>
      </c>
      <c r="E23" t="str">
        <f>IF(OR(A23="",B23=""),"",IF(N(D23)&gt;=3,"Yes","No: under 3"))</f>
        <v>Yes</v>
      </c>
    </row>
    <row r="24">
      <c r="A24" t="inlineStr">
        <is>
          <t>Dairy</t>
        </is>
      </c>
      <c r="B24" t="inlineStr">
        <is>
          <t>Cheese, block or sliced</t>
        </is>
      </c>
      <c r="C24" t="inlineStr">
        <is>
          <t>No</t>
        </is>
      </c>
      <c r="D24" t="n">
        <v>5</v>
      </c>
      <c r="E24" t="str">
        <f>IF(OR(A24="",B24=""),"",IF(N(D24)&gt;=3,"Yes","No: under 3"))</f>
        <v>Yes</v>
      </c>
    </row>
    <row r="25">
      <c r="A25" t="inlineStr">
        <is>
          <t>Dairy</t>
        </is>
      </c>
      <c r="B25" t="inlineStr">
        <is>
          <t>Shredded cheese</t>
        </is>
      </c>
      <c r="C25" t="inlineStr">
        <is>
          <t>No</t>
        </is>
      </c>
      <c r="D25" t="n">
        <v>4</v>
      </c>
      <c r="E25" t="str">
        <f>IF(OR(A25="",B25=""),"",IF(N(D25)&gt;=3,"Yes","No: under 3"))</f>
        <v>Yes</v>
      </c>
    </row>
    <row r="26">
      <c r="A26" t="inlineStr">
        <is>
          <t>Dairy</t>
        </is>
      </c>
      <c r="B26" t="inlineStr">
        <is>
          <t>Yogurt</t>
        </is>
      </c>
      <c r="C26" t="inlineStr">
        <is>
          <t>No</t>
        </is>
      </c>
      <c r="D26" t="n">
        <v>6</v>
      </c>
      <c r="E26" t="str">
        <f>IF(OR(A26="",B26=""),"",IF(N(D26)&gt;=3,"Yes","No: under 3"))</f>
        <v>Yes</v>
      </c>
    </row>
    <row r="27">
      <c r="A27" t="inlineStr">
        <is>
          <t>Dairy</t>
        </is>
      </c>
      <c r="B27" t="inlineStr">
        <is>
          <t>Sour cream</t>
        </is>
      </c>
      <c r="C27" t="inlineStr">
        <is>
          <t>No</t>
        </is>
      </c>
      <c r="D27" t="n">
        <v>3</v>
      </c>
      <c r="E27" t="str">
        <f>IF(OR(A27="",B27=""),"",IF(N(D27)&gt;=3,"Yes","No: under 3"))</f>
        <v>Yes</v>
      </c>
    </row>
    <row r="28">
      <c r="A28" t="inlineStr">
        <is>
          <t>Dairy</t>
        </is>
      </c>
      <c r="B28" t="inlineStr">
        <is>
          <t>Shelf-stable milk</t>
        </is>
      </c>
      <c r="C28" t="inlineStr">
        <is>
          <t>No</t>
        </is>
      </c>
      <c r="D28" t="n">
        <v>3</v>
      </c>
      <c r="E28" t="str">
        <f>IF(OR(A28="",B28=""),"",IF(N(D28)&gt;=3,"Yes","No: under 3"))</f>
        <v>Yes</v>
      </c>
    </row>
    <row r="29">
      <c r="A29" t="inlineStr">
        <is>
          <t>Dairy</t>
        </is>
      </c>
      <c r="B29" t="inlineStr">
        <is>
          <t>Oat milk</t>
        </is>
      </c>
      <c r="C29" t="inlineStr">
        <is>
          <t>No</t>
        </is>
      </c>
      <c r="D29" t="n">
        <v>3</v>
      </c>
      <c r="E29" t="str">
        <f>IF(OR(A29="",B29=""),"",IF(N(D29)&gt;=3,"Yes","No: under 3"))</f>
        <v>Yes</v>
      </c>
    </row>
    <row r="30">
      <c r="E30" t="str">
        <f>IF(OR(A30="",B30=""),"",IF(N(D30)&gt;=3,"Yes","No: under 3"))</f>
        <v/>
      </c>
    </row>
    <row r="31">
      <c r="E31" t="str">
        <f>IF(OR(A31="",B31=""),"",IF(N(D31)&gt;=3,"Yes","No: under 3"))</f>
        <v/>
      </c>
    </row>
    <row r="32">
      <c r="E32" t="str">
        <f>IF(OR(A32="",B32=""),"",IF(N(D32)&gt;=3,"Yes","No: under 3"))</f>
        <v/>
      </c>
    </row>
    <row r="33">
      <c r="E33" t="str">
        <f>IF(OR(A33="",B33=""),"",IF(N(D33)&gt;=3,"Yes","No: under 3"))</f>
        <v/>
      </c>
    </row>
    <row r="34">
      <c r="E34" t="str">
        <f>IF(OR(A34="",B34=""),"",IF(N(D34)&gt;=3,"Yes","No: under 3"))</f>
        <v/>
      </c>
    </row>
    <row r="35">
      <c r="E35" t="str">
        <f>IF(OR(A35="",B35=""),"",IF(N(D35)&gt;=3,"Yes","No: under 3"))</f>
        <v/>
      </c>
    </row>
    <row r="36">
      <c r="E36" t="str">
        <f>IF(OR(A36="",B36=""),"",IF(N(D36)&gt;=3,"Yes","No: under 3"))</f>
        <v/>
      </c>
    </row>
    <row r="37">
      <c r="E37" t="str">
        <f>IF(OR(A37="",B37=""),"",IF(N(D37)&gt;=3,"Yes","No: under 3"))</f>
        <v/>
      </c>
    </row>
    <row r="38">
      <c r="E38" t="str">
        <f>IF(OR(A38="",B38=""),"",IF(N(D38)&gt;=3,"Yes","No: under 3"))</f>
        <v/>
      </c>
    </row>
    <row r="39">
      <c r="E39" t="str">
        <f>IF(OR(A39="",B39=""),"",IF(N(D39)&gt;=3,"Yes","No: under 3"))</f>
        <v/>
      </c>
    </row>
    <row r="40">
      <c r="E40" t="str">
        <f>IF(OR(A40="",B40=""),"",IF(N(D40)&gt;=3,"Yes","No: under 3"))</f>
        <v/>
      </c>
    </row>
    <row r="41">
      <c r="E41" t="str">
        <f>IF(OR(A41="",B41=""),"",IF(N(D41)&gt;=3,"Yes","No: under 3"))</f>
        <v/>
      </c>
    </row>
    <row r="42">
      <c r="E42" t="str">
        <f>IF(OR(A42="",B42=""),"",IF(N(D42)&gt;=3,"Yes","No: under 3"))</f>
        <v/>
      </c>
    </row>
    <row r="43">
      <c r="E43" t="str">
        <f>IF(OR(A43="",B43=""),"",IF(N(D43)&gt;=3,"Yes","No: under 3"))</f>
        <v/>
      </c>
    </row>
    <row r="44">
      <c r="E44" t="str">
        <f>IF(OR(A44="",B44=""),"",IF(N(D44)&gt;=3,"Yes","No: under 3"))</f>
        <v/>
      </c>
    </row>
    <row r="45">
      <c r="E45" t="str">
        <f>IF(OR(A45="",B45=""),"",IF(N(D45)&gt;=3,"Yes","No: under 3"))</f>
        <v/>
      </c>
    </row>
    <row r="46">
      <c r="E46" t="str">
        <f>IF(OR(A46="",B46=""),"",IF(N(D46)&gt;=3,"Yes","No: under 3"))</f>
        <v/>
      </c>
    </row>
    <row r="47">
      <c r="E47" t="str">
        <f>IF(OR(A47="",B47=""),"",IF(N(D47)&gt;=3,"Yes","No: under 3"))</f>
        <v/>
      </c>
    </row>
    <row r="48">
      <c r="E48" t="str">
        <f>IF(OR(A48="",B48=""),"",IF(N(D48)&gt;=3,"Yes","No: under 3"))</f>
        <v/>
      </c>
    </row>
    <row r="49">
      <c r="E49" t="str">
        <f>IF(OR(A49="",B49=""),"",IF(N(D49)&gt;=3,"Yes","No: under 3"))</f>
        <v/>
      </c>
    </row>
    <row r="50">
      <c r="E50" t="str">
        <f>IF(OR(A50="",B50=""),"",IF(N(D50)&gt;=3,"Yes","No: under 3"))</f>
        <v/>
      </c>
    </row>
    <row r="51">
      <c r="E51" t="str">
        <f>IF(OR(A51="",B51=""),"",IF(N(D51)&gt;=3,"Yes","No: under 3"))</f>
        <v/>
      </c>
    </row>
    <row r="52">
      <c r="E52" t="str">
        <f>IF(OR(A52="",B52=""),"",IF(N(D52)&gt;=3,"Yes","No: under 3"))</f>
        <v/>
      </c>
    </row>
    <row r="53">
      <c r="E53" t="str">
        <f>IF(OR(A53="",B53=""),"",IF(N(D53)&gt;=3,"Yes","No: under 3"))</f>
        <v/>
      </c>
    </row>
    <row r="54">
      <c r="E54" t="str">
        <f>IF(OR(A54="",B54=""),"",IF(N(D54)&gt;=3,"Yes","No: under 3"))</f>
        <v/>
      </c>
    </row>
    <row r="55">
      <c r="E55" t="str">
        <f>IF(OR(A55="",B55=""),"",IF(N(D55)&gt;=3,"Yes","No: under 3"))</f>
        <v/>
      </c>
    </row>
    <row r="56">
      <c r="E56" t="str">
        <f>IF(OR(A56="",B56=""),"",IF(N(D56)&gt;=3,"Yes","No: under 3"))</f>
        <v/>
      </c>
    </row>
    <row r="57">
      <c r="E57" t="str">
        <f>IF(OR(A57="",B57=""),"",IF(N(D57)&gt;=3,"Yes","No: under 3"))</f>
        <v/>
      </c>
    </row>
    <row r="58">
      <c r="E58" t="str">
        <f>IF(OR(A58="",B58=""),"",IF(N(D58)&gt;=3,"Yes","No: under 3"))</f>
        <v/>
      </c>
    </row>
    <row r="59">
      <c r="E59" t="str">
        <f>IF(OR(A59="",B59=""),"",IF(N(D59)&gt;=3,"Yes","No: under 3"))</f>
        <v/>
      </c>
    </row>
    <row r="60">
      <c r="E60" t="str">
        <f>IF(OR(A60="",B60=""),"",IF(N(D60)&gt;=3,"Yes","No: under 3"))</f>
        <v/>
      </c>
    </row>
    <row r="61">
      <c r="E61" t="str">
        <f>IF(OR(A61="",B61=""),"",IF(N(D61)&gt;=3,"Yes","No: under 3"))</f>
        <v/>
      </c>
    </row>
    <row r="62">
      <c r="E62" t="str">
        <f>IF(OR(A62="",B62=""),"",IF(N(D62)&gt;=3,"Yes","No: under 3"))</f>
        <v/>
      </c>
    </row>
    <row r="63">
      <c r="E63" t="str">
        <f>IF(OR(A63="",B63=""),"",IF(N(D63)&gt;=3,"Yes","No: under 3"))</f>
        <v/>
      </c>
    </row>
    <row r="64">
      <c r="E64" t="str">
        <f>IF(OR(A64="",B64=""),"",IF(N(D64)&gt;=3,"Yes","No: under 3"))</f>
        <v/>
      </c>
    </row>
    <row r="65">
      <c r="E65" t="str">
        <f>IF(OR(A65="",B65=""),"",IF(N(D65)&gt;=3,"Yes","No: under 3"))</f>
        <v/>
      </c>
    </row>
    <row r="66">
      <c r="E66" t="str">
        <f>IF(OR(A66="",B66=""),"",IF(N(D66)&gt;=3,"Yes","No: under 3"))</f>
        <v/>
      </c>
    </row>
    <row r="67">
      <c r="E67" t="str">
        <f>IF(OR(A67="",B67=""),"",IF(N(D67)&gt;=3,"Yes","No: under 3"))</f>
        <v/>
      </c>
    </row>
    <row r="68">
      <c r="E68" t="str">
        <f>IF(OR(A68="",B68=""),"",IF(N(D68)&gt;=3,"Yes","No: under 3"))</f>
        <v/>
      </c>
    </row>
    <row r="69">
      <c r="E69" t="str">
        <f>IF(OR(A69="",B69=""),"",IF(N(D69)&gt;=3,"Yes","No: under 3"))</f>
        <v/>
      </c>
    </row>
    <row r="70">
      <c r="E70" t="str">
        <f>IF(OR(A70="",B70=""),"",IF(N(D70)&gt;=3,"Yes","No: under 3"))</f>
        <v/>
      </c>
    </row>
    <row r="71">
      <c r="E71" t="str">
        <f>IF(OR(A71="",B71=""),"",IF(N(D71)&gt;=3,"Yes","No: under 3"))</f>
        <v/>
      </c>
    </row>
    <row r="72">
      <c r="E72" t="str">
        <f>IF(OR(A72="",B72=""),"",IF(N(D72)&gt;=3,"Yes","No: under 3"))</f>
        <v/>
      </c>
    </row>
    <row r="73">
      <c r="E73" t="str">
        <f>IF(OR(A73="",B73=""),"",IF(N(D73)&gt;=3,"Yes","No: under 3"))</f>
        <v/>
      </c>
    </row>
    <row r="74">
      <c r="E74" t="str">
        <f>IF(OR(A74="",B74=""),"",IF(N(D74)&gt;=3,"Yes","No: under 3"))</f>
        <v/>
      </c>
    </row>
    <row r="75">
      <c r="E75" t="str">
        <f>IF(OR(A75="",B75=""),"",IF(N(D75)&gt;=3,"Yes","No: under 3"))</f>
        <v/>
      </c>
    </row>
    <row r="76">
      <c r="E76" t="str">
        <f>IF(OR(A76="",B76=""),"",IF(N(D76)&gt;=3,"Yes","No: under 3"))</f>
        <v/>
      </c>
    </row>
    <row r="77">
      <c r="E77" t="str">
        <f>IF(OR(A77="",B77=""),"",IF(N(D77)&gt;=3,"Yes","No: under 3"))</f>
        <v/>
      </c>
    </row>
    <row r="78">
      <c r="E78" t="str">
        <f>IF(OR(A78="",B78=""),"",IF(N(D78)&gt;=3,"Yes","No: under 3"))</f>
        <v/>
      </c>
    </row>
    <row r="79">
      <c r="E79" t="str">
        <f>IF(OR(A79="",B79=""),"",IF(N(D79)&gt;=3,"Yes","No: under 3"))</f>
        <v/>
      </c>
    </row>
    <row r="80">
      <c r="E80" t="str">
        <f>IF(OR(A80="",B80=""),"",IF(N(D80)&gt;=3,"Yes","No: under 3"))</f>
        <v/>
      </c>
    </row>
    <row r="81">
      <c r="E81" t="str">
        <f>IF(OR(A81="",B81=""),"",IF(N(D81)&gt;=3,"Yes","No: under 3"))</f>
        <v/>
      </c>
    </row>
    <row r="82">
      <c r="E82" t="str">
        <f>IF(OR(A82="",B82=""),"",IF(N(D82)&gt;=3,"Yes","No: under 3"))</f>
        <v/>
      </c>
    </row>
    <row r="83">
      <c r="E83" t="str">
        <f>IF(OR(A83="",B83=""),"",IF(N(D83)&gt;=3,"Yes","No: under 3"))</f>
        <v/>
      </c>
    </row>
    <row r="84">
      <c r="E84" t="str">
        <f>IF(OR(A84="",B84=""),"",IF(N(D84)&gt;=3,"Yes","No: under 3"))</f>
        <v/>
      </c>
    </row>
    <row r="85">
      <c r="E85" t="str">
        <f>IF(OR(A85="",B85=""),"",IF(N(D85)&gt;=3,"Yes","No: under 3"))</f>
        <v/>
      </c>
    </row>
    <row r="86">
      <c r="E86" t="str">
        <f>IF(OR(A86="",B86=""),"",IF(N(D86)&gt;=3,"Yes","No: under 3"))</f>
        <v/>
      </c>
    </row>
    <row r="87">
      <c r="E87" t="str">
        <f>IF(OR(A87="",B87=""),"",IF(N(D87)&gt;=3,"Yes","No: under 3"))</f>
        <v/>
      </c>
    </row>
    <row r="88">
      <c r="E88" t="str">
        <f>IF(OR(A88="",B88=""),"",IF(N(D88)&gt;=3,"Yes","No: under 3"))</f>
        <v/>
      </c>
    </row>
    <row r="89">
      <c r="E89" t="str">
        <f>IF(OR(A89="",B89=""),"",IF(N(D89)&gt;=3,"Yes","No: under 3"))</f>
        <v/>
      </c>
    </row>
    <row r="90">
      <c r="E90" t="str">
        <f>IF(OR(A90="",B90=""),"",IF(N(D90)&gt;=3,"Yes","No: under 3"))</f>
        <v/>
      </c>
    </row>
    <row r="91">
      <c r="E91" t="str">
        <f>IF(OR(A91="",B91=""),"",IF(N(D91)&gt;=3,"Yes","No: under 3"))</f>
        <v/>
      </c>
    </row>
    <row r="92">
      <c r="E92" t="str">
        <f>IF(OR(A92="",B92=""),"",IF(N(D92)&gt;=3,"Yes","No: under 3"))</f>
        <v/>
      </c>
    </row>
    <row r="93">
      <c r="E93" t="str">
        <f>IF(OR(A93="",B93=""),"",IF(N(D93)&gt;=3,"Yes","No: under 3"))</f>
        <v/>
      </c>
    </row>
    <row r="94">
      <c r="E94" t="str">
        <f>IF(OR(A94="",B94=""),"",IF(N(D94)&gt;=3,"Yes","No: under 3"))</f>
        <v/>
      </c>
    </row>
    <row r="95">
      <c r="E95" t="str">
        <f>IF(OR(A95="",B95=""),"",IF(N(D95)&gt;=3,"Yes","No: under 3"))</f>
        <v/>
      </c>
    </row>
    <row r="96">
      <c r="E96" t="str">
        <f>IF(OR(A96="",B96=""),"",IF(N(D96)&gt;=3,"Yes","No: under 3"))</f>
        <v/>
      </c>
    </row>
    <row r="97">
      <c r="E97" t="str">
        <f>IF(OR(A97="",B97=""),"",IF(N(D97)&gt;=3,"Yes","No: under 3"))</f>
        <v/>
      </c>
    </row>
    <row r="98">
      <c r="E98" t="str">
        <f>IF(OR(A98="",B98=""),"",IF(N(D98)&gt;=3,"Yes","No: under 3"))</f>
        <v/>
      </c>
    </row>
    <row r="99">
      <c r="E99" t="str">
        <f>IF(OR(A99="",B99=""),"",IF(N(D99)&gt;=3,"Yes","No: under 3"))</f>
        <v/>
      </c>
    </row>
    <row r="100">
      <c r="E100" t="str">
        <f>IF(OR(A100="",B100=""),"",IF(N(D100)&gt;=3,"Yes","No: under 3"))</f>
        <v/>
      </c>
    </row>
    <row r="101">
      <c r="E101" t="str">
        <f>IF(OR(A101="",B101=""),"",IF(N(D101)&gt;=3,"Yes","No: under 3"))</f>
        <v/>
      </c>
    </row>
    <row r="102">
      <c r="E102" t="str">
        <f>IF(OR(A102="",B102=""),"",IF(N(D102)&gt;=3,"Yes","No: under 3"))</f>
        <v/>
      </c>
    </row>
    <row r="103">
      <c r="E103" t="str">
        <f>IF(OR(A103="",B103=""),"",IF(N(D103)&gt;=3,"Yes","No: under 3"))</f>
        <v/>
      </c>
    </row>
    <row r="104">
      <c r="E104" t="str">
        <f>IF(OR(A104="",B104=""),"",IF(N(D104)&gt;=3,"Yes","No: under 3"))</f>
        <v/>
      </c>
    </row>
    <row r="105">
      <c r="E105" t="str">
        <f>IF(OR(A105="",B105=""),"",IF(N(D105)&gt;=3,"Yes","No: under 3"))</f>
        <v/>
      </c>
    </row>
    <row r="106">
      <c r="E106" t="str">
        <f>IF(OR(A106="",B106=""),"",IF(N(D106)&gt;=3,"Yes","No: under 3"))</f>
        <v/>
      </c>
    </row>
    <row r="107">
      <c r="E107" t="str">
        <f>IF(OR(A107="",B107=""),"",IF(N(D107)&gt;=3,"Yes","No: under 3"))</f>
        <v/>
      </c>
    </row>
    <row r="108">
      <c r="E108" t="str">
        <f>IF(OR(A108="",B108=""),"",IF(N(D108)&gt;=3,"Yes","No: under 3"))</f>
        <v/>
      </c>
    </row>
    <row r="109">
      <c r="E109" t="str">
        <f>IF(OR(A109="",B109=""),"",IF(N(D109)&gt;=3,"Yes","No: under 3"))</f>
        <v/>
      </c>
    </row>
    <row r="110">
      <c r="E110" t="str">
        <f>IF(OR(A110="",B110=""),"",IF(N(D110)&gt;=3,"Yes","No: under 3"))</f>
        <v/>
      </c>
    </row>
    <row r="111">
      <c r="E111" t="str">
        <f>IF(OR(A111="",B111=""),"",IF(N(D111)&gt;=3,"Yes","No: under 3"))</f>
        <v/>
      </c>
    </row>
    <row r="112">
      <c r="E112" t="str">
        <f>IF(OR(A112="",B112=""),"",IF(N(D112)&gt;=3,"Yes","No: under 3"))</f>
        <v/>
      </c>
    </row>
    <row r="113">
      <c r="E113" t="str">
        <f>IF(OR(A113="",B113=""),"",IF(N(D113)&gt;=3,"Yes","No: under 3"))</f>
        <v/>
      </c>
    </row>
    <row r="114">
      <c r="E114" t="str">
        <f>IF(OR(A114="",B114=""),"",IF(N(D114)&gt;=3,"Yes","No: under 3"))</f>
        <v/>
      </c>
    </row>
    <row r="115">
      <c r="E115" t="str">
        <f>IF(OR(A115="",B115=""),"",IF(N(D115)&gt;=3,"Yes","No: under 3"))</f>
        <v/>
      </c>
    </row>
    <row r="116">
      <c r="E116" t="str">
        <f>IF(OR(A116="",B116=""),"",IF(N(D116)&gt;=3,"Yes","No: under 3"))</f>
        <v/>
      </c>
    </row>
    <row r="117">
      <c r="E117" t="str">
        <f>IF(OR(A117="",B117=""),"",IF(N(D117)&gt;=3,"Yes","No: under 3"))</f>
        <v/>
      </c>
    </row>
    <row r="118">
      <c r="E118" t="str">
        <f>IF(OR(A118="",B118=""),"",IF(N(D118)&gt;=3,"Yes","No: under 3"))</f>
        <v/>
      </c>
    </row>
    <row r="119">
      <c r="E119" t="str">
        <f>IF(OR(A119="",B119=""),"",IF(N(D119)&gt;=3,"Yes","No: under 3"))</f>
        <v/>
      </c>
    </row>
    <row r="120">
      <c r="E120" t="str">
        <f>IF(OR(A120="",B120=""),"",IF(N(D120)&gt;=3,"Yes","No: under 3"))</f>
        <v/>
      </c>
    </row>
  </sheetData>
  <dataValidations count="2">
    <dataValidation sqref="A2:A120" showDropDown="0" showInputMessage="0" showErrorMessage="0" allowBlank="1" type="list">
      <formula1>"Protein,Grains,Vegetables or fruits,Dairy"</formula1>
    </dataValidation>
    <dataValidation sqref="C2:C12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General store business plan: a first year, categories by $100 of sales</t>
        </is>
      </c>
    </row>
    <row r="2" ht="15" customHeight="1">
      <c r="A2" s="4" t="inlineStr">
        <is>
          <t>From the article: https://www.tarostack.com/articles/general-store-business-plan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  <row r="10">
      <c r="A10" t="inlineStr">
        <is>
          <t>SNAP stock check: each staple variety with its category, whether it's perishable and the units on the shelf; the varieties that count in each category and whether Criterion A's stocking standard is met fill in.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