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cipes" sheetId="2" state="visible" r:id="rId2"/>
    <sheet xmlns:r="http://schemas.openxmlformats.org/officeDocument/2006/relationships" name="Variance" sheetId="3" state="visible" r:id="rId3"/>
    <sheet xmlns:r="http://schemas.openxmlformats.org/officeDocument/2006/relationships" name="Food cost %" sheetId="4" state="visible" r:id="rId4"/>
  </sheets>
  <definedNames>
    <definedName name="_xlnm.Print_Titles" localSheetId="2">'Variance'!$1:$1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2" fontId="0" fillId="0" borderId="0" pivotButton="0" quotePrefix="0" xfId="0"/>
    <xf numFmtId="164" fontId="2" fillId="0" borderId="0" pivotButton="0" quotePrefix="0" xfId="0"/>
    <xf numFmtId="165" fontId="0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Food cost variance calculator</t>
        </is>
      </c>
    </row>
    <row r="2">
      <c r="A2" s="2" t="inlineStr">
        <is>
          <t>From the article: https://www.tarostack.com/articles/food-cost-variance-formula</t>
        </is>
      </c>
    </row>
    <row r="3">
      <c r="A3" s="2" t="inlineStr"/>
    </row>
    <row r="4">
      <c r="A4" s="2" t="inlineStr">
        <is>
          <t>Recipes: each ingredient's standard price and how much one batch of each product uses, and how many batches you made this week.</t>
        </is>
      </c>
    </row>
    <row r="5">
      <c r="A5" s="2" t="inlineStr">
        <is>
          <t>Variance: theoretical quantity (batches x recipe) against actual (opening + received - closing), and theoretical cost against what the used stock really cost. The variance splits into price (you paid more) and usage (you used more).</t>
        </is>
      </c>
    </row>
    <row r="6">
      <c r="A6" s="2" t="inlineStr">
        <is>
          <t>Food cost %: the same week as a share of sales, the way kitchens usually quote it.</t>
        </is>
      </c>
    </row>
    <row r="7">
      <c r="A7" s="2" t="inlineStr">
        <is>
          <t>The example is a week at Windward Roots, a made-up taro business: five batches of kūlolo and six of taro sweet bread.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In TaroStack, batches take ingredients from their lots at the price paid, counts show the gap, and your own batch history shows which recipe line is wrong.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4" customWidth="1" min="3" max="3"/>
    <col width="11" customWidth="1" min="4" max="4"/>
    <col width="16" customWidth="1" min="5" max="5"/>
    <col width="11" customWidth="1" min="6" max="6"/>
    <col width="11" customWidth="1" min="7" max="7"/>
  </cols>
  <sheetData>
    <row r="1">
      <c r="A1" s="3" t="inlineStr">
        <is>
          <t>Ingredient</t>
        </is>
      </c>
      <c r="B1" s="3" t="inlineStr">
        <is>
          <t>Unit</t>
        </is>
      </c>
      <c r="C1" s="3" t="inlineStr">
        <is>
          <t>Standard price</t>
        </is>
      </c>
      <c r="D1" s="3" t="inlineStr">
        <is>
          <t>Kūlolo</t>
        </is>
      </c>
      <c r="E1" s="3" t="inlineStr">
        <is>
          <t>Taro sweet bread</t>
        </is>
      </c>
      <c r="F1" s="3" t="inlineStr">
        <is>
          <t>Product 3</t>
        </is>
      </c>
      <c r="G1" s="3" t="inlineStr">
        <is>
          <t>Product 4</t>
        </is>
      </c>
    </row>
    <row r="2">
      <c r="A2" s="4" t="inlineStr">
        <is>
          <t>Batches made this week</t>
        </is>
      </c>
      <c r="B2" t="inlineStr"/>
      <c r="C2" t="inlineStr"/>
      <c r="D2" s="4" t="n">
        <v>5</v>
      </c>
      <c r="E2" s="4" t="n">
        <v>6</v>
      </c>
      <c r="F2" s="4" t="n"/>
      <c r="G2" s="4" t="n"/>
    </row>
    <row r="3">
      <c r="A3" t="inlineStr">
        <is>
          <t>Grated taro</t>
        </is>
      </c>
      <c r="B3" t="inlineStr">
        <is>
          <t>kg</t>
        </is>
      </c>
      <c r="C3" s="5" t="n">
        <v>2.9</v>
      </c>
      <c r="D3" t="n">
        <v>12</v>
      </c>
      <c r="E3" t="n">
        <v>0</v>
      </c>
    </row>
    <row r="4">
      <c r="A4" t="inlineStr">
        <is>
          <t>Coconut milk</t>
        </is>
      </c>
      <c r="B4" t="inlineStr">
        <is>
          <t>can</t>
        </is>
      </c>
      <c r="C4" s="5" t="n">
        <v>2.25</v>
      </c>
      <c r="D4" t="n">
        <v>16</v>
      </c>
      <c r="E4" t="n">
        <v>0</v>
      </c>
    </row>
    <row r="5">
      <c r="A5" t="inlineStr">
        <is>
          <t>Brown sugar</t>
        </is>
      </c>
      <c r="B5" t="inlineStr">
        <is>
          <t>kg</t>
        </is>
      </c>
      <c r="C5" s="5" t="n">
        <v>2.43</v>
      </c>
      <c r="D5" t="n">
        <v>4</v>
      </c>
      <c r="E5" t="n">
        <v>0</v>
      </c>
    </row>
    <row r="6">
      <c r="A6" t="inlineStr">
        <is>
          <t>Taro paste</t>
        </is>
      </c>
      <c r="B6" t="inlineStr">
        <is>
          <t>kg</t>
        </is>
      </c>
      <c r="C6" s="5" t="n">
        <v>3.84</v>
      </c>
      <c r="D6" t="n">
        <v>0</v>
      </c>
      <c r="E6" t="n">
        <v>7.2</v>
      </c>
    </row>
    <row r="7">
      <c r="A7" t="inlineStr">
        <is>
          <t>Bread flour</t>
        </is>
      </c>
      <c r="B7" t="inlineStr">
        <is>
          <t>kg</t>
        </is>
      </c>
      <c r="C7" s="5" t="n">
        <v>1.1</v>
      </c>
      <c r="D7" t="n">
        <v>0</v>
      </c>
      <c r="E7" t="n">
        <v>12</v>
      </c>
    </row>
    <row r="8">
      <c r="A8" t="inlineStr">
        <is>
          <t>Sugar</t>
        </is>
      </c>
      <c r="B8" t="inlineStr">
        <is>
          <t>kg</t>
        </is>
      </c>
      <c r="C8" s="5" t="n">
        <v>2</v>
      </c>
      <c r="D8" t="n">
        <v>0</v>
      </c>
      <c r="E8" t="n">
        <v>1.92</v>
      </c>
    </row>
    <row r="9">
      <c r="A9" t="inlineStr">
        <is>
          <t>Butter</t>
        </is>
      </c>
      <c r="B9" t="inlineStr">
        <is>
          <t>kg</t>
        </is>
      </c>
      <c r="C9" s="5" t="n">
        <v>8.82</v>
      </c>
      <c r="D9" t="n">
        <v>0</v>
      </c>
      <c r="E9" t="n">
        <v>1.44</v>
      </c>
    </row>
    <row r="10">
      <c r="A10" t="inlineStr">
        <is>
          <t>Instant yeast</t>
        </is>
      </c>
      <c r="B10" t="inlineStr">
        <is>
          <t>kg</t>
        </is>
      </c>
      <c r="C10" s="5" t="n">
        <v>12.5</v>
      </c>
      <c r="D10" t="n">
        <v>0</v>
      </c>
      <c r="E10" t="n">
        <v>0.192</v>
      </c>
    </row>
    <row r="11">
      <c r="C11" s="5" t="n"/>
    </row>
    <row r="12">
      <c r="C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  <row r="20">
      <c r="C20" s="5" t="n"/>
    </row>
    <row r="21">
      <c r="C21" s="5" t="n"/>
    </row>
    <row r="22">
      <c r="C22" s="5" t="n"/>
    </row>
    <row r="23">
      <c r="C23" s="5" t="n"/>
    </row>
    <row r="24">
      <c r="C24" s="5" t="n"/>
    </row>
    <row r="25">
      <c r="C25" s="5" t="n"/>
    </row>
    <row r="26">
      <c r="C26" s="5" t="n"/>
    </row>
    <row r="27">
      <c r="C27" s="5" t="n"/>
    </row>
    <row r="28">
      <c r="C28" s="5" t="n"/>
    </row>
    <row r="29">
      <c r="C29" s="5" t="n"/>
    </row>
    <row r="30">
      <c r="C30" s="5" t="n"/>
    </row>
    <row r="31">
      <c r="C31" s="5" t="n"/>
    </row>
    <row r="32">
      <c r="C32" s="5" t="n"/>
    </row>
    <row r="35">
      <c r="A35" s="6" t="inlineStr">
        <is>
          <t>Each product's column is one batch of its recipe, in the ingredient's unit. Row 2 is how many batches you made.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  <col width="10" customWidth="1" min="3" max="3"/>
    <col width="12" customWidth="1" min="4" max="4"/>
    <col width="9" customWidth="1" min="5" max="5"/>
    <col width="9" customWidth="1" min="6" max="6"/>
    <col width="9" customWidth="1" min="7" max="7"/>
    <col width="10" customWidth="1" min="8" max="8"/>
    <col width="11" customWidth="1" min="9" max="9"/>
    <col width="12" customWidth="1" min="10" max="10"/>
    <col width="10" customWidth="1" min="11" max="11"/>
    <col width="11" customWidth="1" min="12" max="12"/>
    <col width="11" customWidth="1" min="13" max="13"/>
  </cols>
  <sheetData>
    <row r="1">
      <c r="A1" s="3" t="inlineStr">
        <is>
          <t>Ingredient</t>
        </is>
      </c>
      <c r="B1" s="3" t="inlineStr">
        <is>
          <t>Unit</t>
        </is>
      </c>
      <c r="C1" s="3" t="inlineStr">
        <is>
          <t>Standard price</t>
        </is>
      </c>
      <c r="D1" s="3" t="inlineStr">
        <is>
          <t>Theoretical qty</t>
        </is>
      </c>
      <c r="E1" s="3" t="inlineStr">
        <is>
          <t>Opening</t>
        </is>
      </c>
      <c r="F1" s="3" t="inlineStr">
        <is>
          <t>Received</t>
        </is>
      </c>
      <c r="G1" s="3" t="inlineStr">
        <is>
          <t>Closing</t>
        </is>
      </c>
      <c r="H1" s="3" t="inlineStr">
        <is>
          <t>Actual qty</t>
        </is>
      </c>
      <c r="I1" s="3" t="inlineStr">
        <is>
          <t>Actual cost</t>
        </is>
      </c>
      <c r="J1" s="3" t="inlineStr">
        <is>
          <t>Theoretical cost</t>
        </is>
      </c>
      <c r="K1" s="3" t="inlineStr">
        <is>
          <t>Variance</t>
        </is>
      </c>
      <c r="L1" s="3" t="inlineStr">
        <is>
          <t>Price variance</t>
        </is>
      </c>
      <c r="M1" s="3" t="inlineStr">
        <is>
          <t>Usage variance</t>
        </is>
      </c>
    </row>
    <row r="2">
      <c r="A2" t="str">
        <f>IF(Recipes!A3="","",Recipes!A3)</f>
        <v>Grated taro</v>
      </c>
      <c r="B2" t="str">
        <f>IF(Recipes!A3="","",Recipes!B3)</f>
        <v>kg</v>
      </c>
      <c r="C2" s="5">
        <f>IF(Recipes!A3="","",Recipes!C3)</f>
        <v>2.9</v>
      </c>
      <c r="D2" s="7">
        <f>IF(Recipes!A3="","",SUMPRODUCT(Recipes!D3:G3,Recipes!$D$2:$G$2))</f>
        <v>60</v>
      </c>
      <c r="E2" t="n">
        <v>11.2</v>
      </c>
      <c r="F2" t="n">
        <v>60</v>
      </c>
      <c r="G2" t="n">
        <v>8.800000000000001</v>
      </c>
      <c r="H2" s="7">
        <f>IF(A2="","",E2+F2-G2)</f>
        <v>62.4</v>
      </c>
      <c r="I2" s="5" t="n">
        <v>206.56</v>
      </c>
      <c r="J2" s="5">
        <f>IF(A2="","",D2*C2)</f>
        <v>174</v>
      </c>
      <c r="K2" s="5">
        <f>IF(OR(A2="",I2=""),"",I2-J2)</f>
        <v>32.56</v>
      </c>
      <c r="L2" s="5">
        <f>IF(OR(A2="",I2=""),"",I2-H2*C2)</f>
        <v>25.6</v>
      </c>
      <c r="M2" s="5">
        <f>IF(A2="","",(H2-D2)*C2)</f>
        <v>6.96000000000002</v>
      </c>
    </row>
    <row r="3">
      <c r="A3" t="str">
        <f>IF(Recipes!A4="","",Recipes!A4)</f>
        <v>Coconut milk</v>
      </c>
      <c r="B3" t="str">
        <f>IF(Recipes!A4="","",Recipes!B4)</f>
        <v>can</v>
      </c>
      <c r="C3" s="5">
        <f>IF(Recipes!A4="","",Recipes!C4)</f>
        <v>2.25</v>
      </c>
      <c r="D3" s="7">
        <f>IF(Recipes!A4="","",SUMPRODUCT(Recipes!D4:G4,Recipes!$D$2:$G$2))</f>
        <v>80</v>
      </c>
      <c r="E3" t="n">
        <v>60</v>
      </c>
      <c r="F3" t="n">
        <v>48</v>
      </c>
      <c r="G3" t="n">
        <v>27</v>
      </c>
      <c r="H3" s="7">
        <f>IF(A3="","",E3+F3-G3)</f>
        <v>81</v>
      </c>
      <c r="I3" s="5" t="n">
        <v>186.45</v>
      </c>
      <c r="J3" s="5">
        <f>IF(A3="","",D3*C3)</f>
        <v>180</v>
      </c>
      <c r="K3" s="5">
        <f>IF(OR(A3="",I3=""),"",I3-J3)</f>
        <v>6.44999999999999</v>
      </c>
      <c r="L3" s="5">
        <f>IF(OR(A3="",I3=""),"",I3-H3*C3)</f>
        <v>4.19999999999999</v>
      </c>
      <c r="M3" s="5">
        <f>IF(A3="","",(H3-D3)*C3)</f>
        <v>2.25</v>
      </c>
    </row>
    <row r="4">
      <c r="A4" t="str">
        <f>IF(Recipes!A5="","",Recipes!A5)</f>
        <v>Brown sugar</v>
      </c>
      <c r="B4" t="str">
        <f>IF(Recipes!A5="","",Recipes!B5)</f>
        <v>kg</v>
      </c>
      <c r="C4" s="5">
        <f>IF(Recipes!A5="","",Recipes!C5)</f>
        <v>2.43</v>
      </c>
      <c r="D4" s="7">
        <f>IF(Recipes!A5="","",SUMPRODUCT(Recipes!D5:G5,Recipes!$D$2:$G$2))</f>
        <v>20</v>
      </c>
      <c r="E4" t="n">
        <v>8.199999999999999</v>
      </c>
      <c r="F4" t="n">
        <v>22.7</v>
      </c>
      <c r="G4" t="n">
        <v>10.9</v>
      </c>
      <c r="H4" s="7">
        <f>IF(A4="","",E4+F4-G4)</f>
        <v>20</v>
      </c>
      <c r="I4" s="5" t="n">
        <v>48.6</v>
      </c>
      <c r="J4" s="5">
        <f>IF(A4="","",D4*C4)</f>
        <v>48.6</v>
      </c>
      <c r="K4" s="5">
        <f>IF(OR(A4="",I4=""),"",I4-J4)</f>
        <v>0</v>
      </c>
      <c r="L4" s="5">
        <f>IF(OR(A4="",I4=""),"",I4-H4*C4)</f>
        <v>0</v>
      </c>
      <c r="M4" s="5">
        <f>IF(A4="","",(H4-D4)*C4)</f>
        <v>0</v>
      </c>
    </row>
    <row r="5">
      <c r="A5" t="str">
        <f>IF(Recipes!A6="","",Recipes!A6)</f>
        <v>Taro paste</v>
      </c>
      <c r="B5" t="str">
        <f>IF(Recipes!A6="","",Recipes!B6)</f>
        <v>kg</v>
      </c>
      <c r="C5" s="5">
        <f>IF(Recipes!A6="","",Recipes!C6)</f>
        <v>3.84</v>
      </c>
      <c r="D5" s="7">
        <f>IF(Recipes!A6="","",SUMPRODUCT(Recipes!D6:G6,Recipes!$D$2:$G$2))</f>
        <v>43.2</v>
      </c>
      <c r="E5" t="n">
        <v>24.9</v>
      </c>
      <c r="F5" t="n">
        <v>45</v>
      </c>
      <c r="G5" t="n">
        <v>24.9</v>
      </c>
      <c r="H5" s="7">
        <f>IF(A5="","",E5+F5-G5)</f>
        <v>45</v>
      </c>
      <c r="I5" s="5" t="n">
        <v>172.8</v>
      </c>
      <c r="J5" s="5">
        <f>IF(A5="","",D5*C5)</f>
        <v>165.888</v>
      </c>
      <c r="K5" s="5">
        <f>IF(OR(A5="",I5=""),"",I5-J5)</f>
        <v>6.91200000000001</v>
      </c>
      <c r="L5" s="5">
        <f>IF(OR(A5="",I5=""),"",I5-H5*C5)</f>
        <v>0</v>
      </c>
      <c r="M5" s="5">
        <f>IF(A5="","",(H5-D5)*C5)</f>
        <v>6.91200000000002</v>
      </c>
    </row>
    <row r="6">
      <c r="A6" t="str">
        <f>IF(Recipes!A7="","",Recipes!A7)</f>
        <v>Bread flour</v>
      </c>
      <c r="B6" t="str">
        <f>IF(Recipes!A7="","",Recipes!B7)</f>
        <v>kg</v>
      </c>
      <c r="C6" s="5">
        <f>IF(Recipes!A7="","",Recipes!C7)</f>
        <v>1.1</v>
      </c>
      <c r="D6" s="7">
        <f>IF(Recipes!A7="","",SUMPRODUCT(Recipes!D7:G7,Recipes!$D$2:$G$2))</f>
        <v>72</v>
      </c>
      <c r="E6" t="n">
        <v>41.3</v>
      </c>
      <c r="F6" t="n">
        <v>68</v>
      </c>
      <c r="G6" t="n">
        <v>36.6</v>
      </c>
      <c r="H6" s="7">
        <f>IF(A6="","",E6+F6-G6)</f>
        <v>72.7</v>
      </c>
      <c r="I6" s="5" t="n">
        <v>79.97</v>
      </c>
      <c r="J6" s="5">
        <f>IF(A6="","",D6*C6)</f>
        <v>79.2</v>
      </c>
      <c r="K6" s="5">
        <f>IF(OR(A6="",I6=""),"",I6-J6)</f>
        <v>0.769999999999996</v>
      </c>
      <c r="L6" s="5">
        <f>IF(OR(A6="",I6=""),"",I6-H6*C6)</f>
        <v>0</v>
      </c>
      <c r="M6" s="5">
        <f>IF(A6="","",(H6-D6)*C6)</f>
        <v>0.769999999999988</v>
      </c>
    </row>
    <row r="7">
      <c r="A7" t="str">
        <f>IF(Recipes!A8="","",Recipes!A8)</f>
        <v>Sugar</v>
      </c>
      <c r="B7" t="str">
        <f>IF(Recipes!A8="","",Recipes!B8)</f>
        <v>kg</v>
      </c>
      <c r="C7" s="5">
        <f>IF(Recipes!A8="","",Recipes!C8)</f>
        <v>2</v>
      </c>
      <c r="D7" s="7">
        <f>IF(Recipes!A8="","",SUMPRODUCT(Recipes!D8:G8,Recipes!$D$2:$G$2))</f>
        <v>11.52</v>
      </c>
      <c r="E7" t="n">
        <v>15</v>
      </c>
      <c r="F7" t="n">
        <v>0</v>
      </c>
      <c r="G7" t="n">
        <v>3.48</v>
      </c>
      <c r="H7" s="7">
        <f>IF(A7="","",E7+F7-G7)</f>
        <v>11.52</v>
      </c>
      <c r="I7" s="5" t="n">
        <v>23.04</v>
      </c>
      <c r="J7" s="5">
        <f>IF(A7="","",D7*C7)</f>
        <v>23.04</v>
      </c>
      <c r="K7" s="5">
        <f>IF(OR(A7="",I7=""),"",I7-J7)</f>
        <v>0</v>
      </c>
      <c r="L7" s="5">
        <f>IF(OR(A7="",I7=""),"",I7-H7*C7)</f>
        <v>0</v>
      </c>
      <c r="M7" s="5">
        <f>IF(A7="","",(H7-D7)*C7)</f>
        <v>0</v>
      </c>
    </row>
    <row r="8">
      <c r="A8" t="str">
        <f>IF(Recipes!A9="","",Recipes!A9)</f>
        <v>Butter</v>
      </c>
      <c r="B8" t="str">
        <f>IF(Recipes!A9="","",Recipes!B9)</f>
        <v>kg</v>
      </c>
      <c r="C8" s="5">
        <f>IF(Recipes!A9="","",Recipes!C9)</f>
        <v>8.82</v>
      </c>
      <c r="D8" s="7">
        <f>IF(Recipes!A9="","",SUMPRODUCT(Recipes!D9:G9,Recipes!$D$2:$G$2))</f>
        <v>8.64</v>
      </c>
      <c r="E8" t="n">
        <v>4.5</v>
      </c>
      <c r="F8" t="n">
        <v>16.3</v>
      </c>
      <c r="G8" t="n">
        <v>11.3</v>
      </c>
      <c r="H8" s="7">
        <f>IF(A8="","",E8+F8-G8)</f>
        <v>9.5</v>
      </c>
      <c r="I8" s="5" t="n">
        <v>88.19</v>
      </c>
      <c r="J8" s="5">
        <f>IF(A8="","",D8*C8)</f>
        <v>76.2048</v>
      </c>
      <c r="K8" s="5">
        <f>IF(OR(A8="",I8=""),"",I8-J8)</f>
        <v>11.9852</v>
      </c>
      <c r="L8" s="5">
        <f>IF(OR(A8="",I8=""),"",I8-H8*C8)</f>
        <v>4.39999999999999</v>
      </c>
      <c r="M8" s="5">
        <f>IF(A8="","",(H8-D8)*C8)</f>
        <v>7.5852</v>
      </c>
    </row>
    <row r="9">
      <c r="A9" t="str">
        <f>IF(Recipes!A10="","",Recipes!A10)</f>
        <v>Instant yeast</v>
      </c>
      <c r="B9" t="str">
        <f>IF(Recipes!A10="","",Recipes!B10)</f>
        <v>kg</v>
      </c>
      <c r="C9" s="5">
        <f>IF(Recipes!A10="","",Recipes!C10)</f>
        <v>12.5</v>
      </c>
      <c r="D9" s="7">
        <f>IF(Recipes!A10="","",SUMPRODUCT(Recipes!D10:G10,Recipes!$D$2:$G$2))</f>
        <v>1.152</v>
      </c>
      <c r="E9" t="n">
        <v>1.5</v>
      </c>
      <c r="F9" t="n">
        <v>0</v>
      </c>
      <c r="G9" t="n">
        <v>0.348</v>
      </c>
      <c r="H9" s="7">
        <f>IF(A9="","",E9+F9-G9)</f>
        <v>1.152</v>
      </c>
      <c r="I9" s="5" t="n">
        <v>14.4</v>
      </c>
      <c r="J9" s="5">
        <f>IF(A9="","",D9*C9)</f>
        <v>14.4</v>
      </c>
      <c r="K9" s="5">
        <f>IF(OR(A9="",I9=""),"",I9-J9)</f>
        <v>0</v>
      </c>
      <c r="L9" s="5">
        <f>IF(OR(A9="",I9=""),"",I9-H9*C9)</f>
        <v>0</v>
      </c>
      <c r="M9" s="5">
        <f>IF(A9="","",(H9-D9)*C9)</f>
        <v>0</v>
      </c>
    </row>
    <row r="10">
      <c r="A10" t="str">
        <f>IF(Recipes!A11="","",Recipes!A11)</f>
        <v/>
      </c>
      <c r="B10" t="str">
        <f>IF(Recipes!A11="","",Recipes!B11)</f>
        <v/>
      </c>
      <c r="C10" s="5" t="str">
        <f>IF(Recipes!A11="","",Recipes!C11)</f>
        <v/>
      </c>
      <c r="D10" s="7" t="str">
        <f>IF(Recipes!A11="","",SUMPRODUCT(Recipes!D11:G11,Recipes!$D$2:$G$2))</f>
        <v/>
      </c>
      <c r="H10" s="7" t="str">
        <f>IF(A10="","",E10+F10-G10)</f>
        <v/>
      </c>
      <c r="I10" s="5" t="n"/>
      <c r="J10" s="5" t="str">
        <f>IF(A10="","",D10*C10)</f>
        <v/>
      </c>
      <c r="K10" s="5" t="str">
        <f>IF(OR(A10="",I10=""),"",I10-J10)</f>
        <v/>
      </c>
      <c r="L10" s="5" t="str">
        <f>IF(OR(A10="",I10=""),"",I10-H10*C10)</f>
        <v/>
      </c>
      <c r="M10" s="5" t="str">
        <f>IF(A10="","",(H10-D10)*C10)</f>
        <v/>
      </c>
    </row>
    <row r="11">
      <c r="A11" t="str">
        <f>IF(Recipes!A12="","",Recipes!A12)</f>
        <v/>
      </c>
      <c r="B11" t="str">
        <f>IF(Recipes!A12="","",Recipes!B12)</f>
        <v/>
      </c>
      <c r="C11" s="5" t="str">
        <f>IF(Recipes!A12="","",Recipes!C12)</f>
        <v/>
      </c>
      <c r="D11" s="7" t="str">
        <f>IF(Recipes!A12="","",SUMPRODUCT(Recipes!D12:G12,Recipes!$D$2:$G$2))</f>
        <v/>
      </c>
      <c r="H11" s="7" t="str">
        <f>IF(A11="","",E11+F11-G11)</f>
        <v/>
      </c>
      <c r="I11" s="5" t="n"/>
      <c r="J11" s="5" t="str">
        <f>IF(A11="","",D11*C11)</f>
        <v/>
      </c>
      <c r="K11" s="5" t="str">
        <f>IF(OR(A11="",I11=""),"",I11-J11)</f>
        <v/>
      </c>
      <c r="L11" s="5" t="str">
        <f>IF(OR(A11="",I11=""),"",I11-H11*C11)</f>
        <v/>
      </c>
      <c r="M11" s="5" t="str">
        <f>IF(A11="","",(H11-D11)*C11)</f>
        <v/>
      </c>
    </row>
    <row r="12">
      <c r="A12" t="str">
        <f>IF(Recipes!A13="","",Recipes!A13)</f>
        <v/>
      </c>
      <c r="B12" t="str">
        <f>IF(Recipes!A13="","",Recipes!B13)</f>
        <v/>
      </c>
      <c r="C12" s="5" t="str">
        <f>IF(Recipes!A13="","",Recipes!C13)</f>
        <v/>
      </c>
      <c r="D12" s="7" t="str">
        <f>IF(Recipes!A13="","",SUMPRODUCT(Recipes!D13:G13,Recipes!$D$2:$G$2))</f>
        <v/>
      </c>
      <c r="H12" s="7" t="str">
        <f>IF(A12="","",E12+F12-G12)</f>
        <v/>
      </c>
      <c r="I12" s="5" t="n"/>
      <c r="J12" s="5" t="str">
        <f>IF(A12="","",D12*C12)</f>
        <v/>
      </c>
      <c r="K12" s="5" t="str">
        <f>IF(OR(A12="",I12=""),"",I12-J12)</f>
        <v/>
      </c>
      <c r="L12" s="5" t="str">
        <f>IF(OR(A12="",I12=""),"",I12-H12*C12)</f>
        <v/>
      </c>
      <c r="M12" s="5" t="str">
        <f>IF(A12="","",(H12-D12)*C12)</f>
        <v/>
      </c>
    </row>
    <row r="13">
      <c r="A13" t="str">
        <f>IF(Recipes!A14="","",Recipes!A14)</f>
        <v/>
      </c>
      <c r="B13" t="str">
        <f>IF(Recipes!A14="","",Recipes!B14)</f>
        <v/>
      </c>
      <c r="C13" s="5" t="str">
        <f>IF(Recipes!A14="","",Recipes!C14)</f>
        <v/>
      </c>
      <c r="D13" s="7" t="str">
        <f>IF(Recipes!A14="","",SUMPRODUCT(Recipes!D14:G14,Recipes!$D$2:$G$2))</f>
        <v/>
      </c>
      <c r="H13" s="7" t="str">
        <f>IF(A13="","",E13+F13-G13)</f>
        <v/>
      </c>
      <c r="I13" s="5" t="n"/>
      <c r="J13" s="5" t="str">
        <f>IF(A13="","",D13*C13)</f>
        <v/>
      </c>
      <c r="K13" s="5" t="str">
        <f>IF(OR(A13="",I13=""),"",I13-J13)</f>
        <v/>
      </c>
      <c r="L13" s="5" t="str">
        <f>IF(OR(A13="",I13=""),"",I13-H13*C13)</f>
        <v/>
      </c>
      <c r="M13" s="5" t="str">
        <f>IF(A13="","",(H13-D13)*C13)</f>
        <v/>
      </c>
    </row>
    <row r="14">
      <c r="A14" t="str">
        <f>IF(Recipes!A15="","",Recipes!A15)</f>
        <v/>
      </c>
      <c r="B14" t="str">
        <f>IF(Recipes!A15="","",Recipes!B15)</f>
        <v/>
      </c>
      <c r="C14" s="5" t="str">
        <f>IF(Recipes!A15="","",Recipes!C15)</f>
        <v/>
      </c>
      <c r="D14" s="7" t="str">
        <f>IF(Recipes!A15="","",SUMPRODUCT(Recipes!D15:G15,Recipes!$D$2:$G$2))</f>
        <v/>
      </c>
      <c r="H14" s="7" t="str">
        <f>IF(A14="","",E14+F14-G14)</f>
        <v/>
      </c>
      <c r="I14" s="5" t="n"/>
      <c r="J14" s="5" t="str">
        <f>IF(A14="","",D14*C14)</f>
        <v/>
      </c>
      <c r="K14" s="5" t="str">
        <f>IF(OR(A14="",I14=""),"",I14-J14)</f>
        <v/>
      </c>
      <c r="L14" s="5" t="str">
        <f>IF(OR(A14="",I14=""),"",I14-H14*C14)</f>
        <v/>
      </c>
      <c r="M14" s="5" t="str">
        <f>IF(A14="","",(H14-D14)*C14)</f>
        <v/>
      </c>
    </row>
    <row r="15">
      <c r="A15" t="str">
        <f>IF(Recipes!A16="","",Recipes!A16)</f>
        <v/>
      </c>
      <c r="B15" t="str">
        <f>IF(Recipes!A16="","",Recipes!B16)</f>
        <v/>
      </c>
      <c r="C15" s="5" t="str">
        <f>IF(Recipes!A16="","",Recipes!C16)</f>
        <v/>
      </c>
      <c r="D15" s="7" t="str">
        <f>IF(Recipes!A16="","",SUMPRODUCT(Recipes!D16:G16,Recipes!$D$2:$G$2))</f>
        <v/>
      </c>
      <c r="H15" s="7" t="str">
        <f>IF(A15="","",E15+F15-G15)</f>
        <v/>
      </c>
      <c r="I15" s="5" t="n"/>
      <c r="J15" s="5" t="str">
        <f>IF(A15="","",D15*C15)</f>
        <v/>
      </c>
      <c r="K15" s="5" t="str">
        <f>IF(OR(A15="",I15=""),"",I15-J15)</f>
        <v/>
      </c>
      <c r="L15" s="5" t="str">
        <f>IF(OR(A15="",I15=""),"",I15-H15*C15)</f>
        <v/>
      </c>
      <c r="M15" s="5" t="str">
        <f>IF(A15="","",(H15-D15)*C15)</f>
        <v/>
      </c>
    </row>
    <row r="16">
      <c r="A16" t="str">
        <f>IF(Recipes!A17="","",Recipes!A17)</f>
        <v/>
      </c>
      <c r="B16" t="str">
        <f>IF(Recipes!A17="","",Recipes!B17)</f>
        <v/>
      </c>
      <c r="C16" s="5" t="str">
        <f>IF(Recipes!A17="","",Recipes!C17)</f>
        <v/>
      </c>
      <c r="D16" s="7" t="str">
        <f>IF(Recipes!A17="","",SUMPRODUCT(Recipes!D17:G17,Recipes!$D$2:$G$2))</f>
        <v/>
      </c>
      <c r="H16" s="7" t="str">
        <f>IF(A16="","",E16+F16-G16)</f>
        <v/>
      </c>
      <c r="I16" s="5" t="n"/>
      <c r="J16" s="5" t="str">
        <f>IF(A16="","",D16*C16)</f>
        <v/>
      </c>
      <c r="K16" s="5" t="str">
        <f>IF(OR(A16="",I16=""),"",I16-J16)</f>
        <v/>
      </c>
      <c r="L16" s="5" t="str">
        <f>IF(OR(A16="",I16=""),"",I16-H16*C16)</f>
        <v/>
      </c>
      <c r="M16" s="5" t="str">
        <f>IF(A16="","",(H16-D16)*C16)</f>
        <v/>
      </c>
    </row>
    <row r="17">
      <c r="A17" t="str">
        <f>IF(Recipes!A18="","",Recipes!A18)</f>
        <v/>
      </c>
      <c r="B17" t="str">
        <f>IF(Recipes!A18="","",Recipes!B18)</f>
        <v/>
      </c>
      <c r="C17" s="5" t="str">
        <f>IF(Recipes!A18="","",Recipes!C18)</f>
        <v/>
      </c>
      <c r="D17" s="7" t="str">
        <f>IF(Recipes!A18="","",SUMPRODUCT(Recipes!D18:G18,Recipes!$D$2:$G$2))</f>
        <v/>
      </c>
      <c r="H17" s="7" t="str">
        <f>IF(A17="","",E17+F17-G17)</f>
        <v/>
      </c>
      <c r="I17" s="5" t="n"/>
      <c r="J17" s="5" t="str">
        <f>IF(A17="","",D17*C17)</f>
        <v/>
      </c>
      <c r="K17" s="5" t="str">
        <f>IF(OR(A17="",I17=""),"",I17-J17)</f>
        <v/>
      </c>
      <c r="L17" s="5" t="str">
        <f>IF(OR(A17="",I17=""),"",I17-H17*C17)</f>
        <v/>
      </c>
      <c r="M17" s="5" t="str">
        <f>IF(A17="","",(H17-D17)*C17)</f>
        <v/>
      </c>
    </row>
    <row r="18">
      <c r="A18" t="str">
        <f>IF(Recipes!A19="","",Recipes!A19)</f>
        <v/>
      </c>
      <c r="B18" t="str">
        <f>IF(Recipes!A19="","",Recipes!B19)</f>
        <v/>
      </c>
      <c r="C18" s="5" t="str">
        <f>IF(Recipes!A19="","",Recipes!C19)</f>
        <v/>
      </c>
      <c r="D18" s="7" t="str">
        <f>IF(Recipes!A19="","",SUMPRODUCT(Recipes!D19:G19,Recipes!$D$2:$G$2))</f>
        <v/>
      </c>
      <c r="H18" s="7" t="str">
        <f>IF(A18="","",E18+F18-G18)</f>
        <v/>
      </c>
      <c r="I18" s="5" t="n"/>
      <c r="J18" s="5" t="str">
        <f>IF(A18="","",D18*C18)</f>
        <v/>
      </c>
      <c r="K18" s="5" t="str">
        <f>IF(OR(A18="",I18=""),"",I18-J18)</f>
        <v/>
      </c>
      <c r="L18" s="5" t="str">
        <f>IF(OR(A18="",I18=""),"",I18-H18*C18)</f>
        <v/>
      </c>
      <c r="M18" s="5" t="str">
        <f>IF(A18="","",(H18-D18)*C18)</f>
        <v/>
      </c>
    </row>
    <row r="19">
      <c r="A19" t="str">
        <f>IF(Recipes!A20="","",Recipes!A20)</f>
        <v/>
      </c>
      <c r="B19" t="str">
        <f>IF(Recipes!A20="","",Recipes!B20)</f>
        <v/>
      </c>
      <c r="C19" s="5" t="str">
        <f>IF(Recipes!A20="","",Recipes!C20)</f>
        <v/>
      </c>
      <c r="D19" s="7" t="str">
        <f>IF(Recipes!A20="","",SUMPRODUCT(Recipes!D20:G20,Recipes!$D$2:$G$2))</f>
        <v/>
      </c>
      <c r="H19" s="7" t="str">
        <f>IF(A19="","",E19+F19-G19)</f>
        <v/>
      </c>
      <c r="I19" s="5" t="n"/>
      <c r="J19" s="5" t="str">
        <f>IF(A19="","",D19*C19)</f>
        <v/>
      </c>
      <c r="K19" s="5" t="str">
        <f>IF(OR(A19="",I19=""),"",I19-J19)</f>
        <v/>
      </c>
      <c r="L19" s="5" t="str">
        <f>IF(OR(A19="",I19=""),"",I19-H19*C19)</f>
        <v/>
      </c>
      <c r="M19" s="5" t="str">
        <f>IF(A19="","",(H19-D19)*C19)</f>
        <v/>
      </c>
    </row>
    <row r="20">
      <c r="A20" t="str">
        <f>IF(Recipes!A21="","",Recipes!A21)</f>
        <v/>
      </c>
      <c r="B20" t="str">
        <f>IF(Recipes!A21="","",Recipes!B21)</f>
        <v/>
      </c>
      <c r="C20" s="5" t="str">
        <f>IF(Recipes!A21="","",Recipes!C21)</f>
        <v/>
      </c>
      <c r="D20" s="7" t="str">
        <f>IF(Recipes!A21="","",SUMPRODUCT(Recipes!D21:G21,Recipes!$D$2:$G$2))</f>
        <v/>
      </c>
      <c r="H20" s="7" t="str">
        <f>IF(A20="","",E20+F20-G20)</f>
        <v/>
      </c>
      <c r="I20" s="5" t="n"/>
      <c r="J20" s="5" t="str">
        <f>IF(A20="","",D20*C20)</f>
        <v/>
      </c>
      <c r="K20" s="5" t="str">
        <f>IF(OR(A20="",I20=""),"",I20-J20)</f>
        <v/>
      </c>
      <c r="L20" s="5" t="str">
        <f>IF(OR(A20="",I20=""),"",I20-H20*C20)</f>
        <v/>
      </c>
      <c r="M20" s="5" t="str">
        <f>IF(A20="","",(H20-D20)*C20)</f>
        <v/>
      </c>
    </row>
    <row r="21">
      <c r="A21" t="str">
        <f>IF(Recipes!A22="","",Recipes!A22)</f>
        <v/>
      </c>
      <c r="B21" t="str">
        <f>IF(Recipes!A22="","",Recipes!B22)</f>
        <v/>
      </c>
      <c r="C21" s="5" t="str">
        <f>IF(Recipes!A22="","",Recipes!C22)</f>
        <v/>
      </c>
      <c r="D21" s="7" t="str">
        <f>IF(Recipes!A22="","",SUMPRODUCT(Recipes!D22:G22,Recipes!$D$2:$G$2))</f>
        <v/>
      </c>
      <c r="H21" s="7" t="str">
        <f>IF(A21="","",E21+F21-G21)</f>
        <v/>
      </c>
      <c r="I21" s="5" t="n"/>
      <c r="J21" s="5" t="str">
        <f>IF(A21="","",D21*C21)</f>
        <v/>
      </c>
      <c r="K21" s="5" t="str">
        <f>IF(OR(A21="",I21=""),"",I21-J21)</f>
        <v/>
      </c>
      <c r="L21" s="5" t="str">
        <f>IF(OR(A21="",I21=""),"",I21-H21*C21)</f>
        <v/>
      </c>
      <c r="M21" s="5" t="str">
        <f>IF(A21="","",(H21-D21)*C21)</f>
        <v/>
      </c>
    </row>
    <row r="22">
      <c r="A22" t="str">
        <f>IF(Recipes!A23="","",Recipes!A23)</f>
        <v/>
      </c>
      <c r="B22" t="str">
        <f>IF(Recipes!A23="","",Recipes!B23)</f>
        <v/>
      </c>
      <c r="C22" s="5" t="str">
        <f>IF(Recipes!A23="","",Recipes!C23)</f>
        <v/>
      </c>
      <c r="D22" s="7" t="str">
        <f>IF(Recipes!A23="","",SUMPRODUCT(Recipes!D23:G23,Recipes!$D$2:$G$2))</f>
        <v/>
      </c>
      <c r="H22" s="7" t="str">
        <f>IF(A22="","",E22+F22-G22)</f>
        <v/>
      </c>
      <c r="I22" s="5" t="n"/>
      <c r="J22" s="5" t="str">
        <f>IF(A22="","",D22*C22)</f>
        <v/>
      </c>
      <c r="K22" s="5" t="str">
        <f>IF(OR(A22="",I22=""),"",I22-J22)</f>
        <v/>
      </c>
      <c r="L22" s="5" t="str">
        <f>IF(OR(A22="",I22=""),"",I22-H22*C22)</f>
        <v/>
      </c>
      <c r="M22" s="5" t="str">
        <f>IF(A22="","",(H22-D22)*C22)</f>
        <v/>
      </c>
    </row>
    <row r="23">
      <c r="A23" t="str">
        <f>IF(Recipes!A24="","",Recipes!A24)</f>
        <v/>
      </c>
      <c r="B23" t="str">
        <f>IF(Recipes!A24="","",Recipes!B24)</f>
        <v/>
      </c>
      <c r="C23" s="5" t="str">
        <f>IF(Recipes!A24="","",Recipes!C24)</f>
        <v/>
      </c>
      <c r="D23" s="7" t="str">
        <f>IF(Recipes!A24="","",SUMPRODUCT(Recipes!D24:G24,Recipes!$D$2:$G$2))</f>
        <v/>
      </c>
      <c r="H23" s="7" t="str">
        <f>IF(A23="","",E23+F23-G23)</f>
        <v/>
      </c>
      <c r="I23" s="5" t="n"/>
      <c r="J23" s="5" t="str">
        <f>IF(A23="","",D23*C23)</f>
        <v/>
      </c>
      <c r="K23" s="5" t="str">
        <f>IF(OR(A23="",I23=""),"",I23-J23)</f>
        <v/>
      </c>
      <c r="L23" s="5" t="str">
        <f>IF(OR(A23="",I23=""),"",I23-H23*C23)</f>
        <v/>
      </c>
      <c r="M23" s="5" t="str">
        <f>IF(A23="","",(H23-D23)*C23)</f>
        <v/>
      </c>
    </row>
    <row r="24">
      <c r="A24" t="str">
        <f>IF(Recipes!A25="","",Recipes!A25)</f>
        <v/>
      </c>
      <c r="B24" t="str">
        <f>IF(Recipes!A25="","",Recipes!B25)</f>
        <v/>
      </c>
      <c r="C24" s="5" t="str">
        <f>IF(Recipes!A25="","",Recipes!C25)</f>
        <v/>
      </c>
      <c r="D24" s="7" t="str">
        <f>IF(Recipes!A25="","",SUMPRODUCT(Recipes!D25:G25,Recipes!$D$2:$G$2))</f>
        <v/>
      </c>
      <c r="H24" s="7" t="str">
        <f>IF(A24="","",E24+F24-G24)</f>
        <v/>
      </c>
      <c r="I24" s="5" t="n"/>
      <c r="J24" s="5" t="str">
        <f>IF(A24="","",D24*C24)</f>
        <v/>
      </c>
      <c r="K24" s="5" t="str">
        <f>IF(OR(A24="",I24=""),"",I24-J24)</f>
        <v/>
      </c>
      <c r="L24" s="5" t="str">
        <f>IF(OR(A24="",I24=""),"",I24-H24*C24)</f>
        <v/>
      </c>
      <c r="M24" s="5" t="str">
        <f>IF(A24="","",(H24-D24)*C24)</f>
        <v/>
      </c>
    </row>
    <row r="25">
      <c r="A25" t="str">
        <f>IF(Recipes!A26="","",Recipes!A26)</f>
        <v/>
      </c>
      <c r="B25" t="str">
        <f>IF(Recipes!A26="","",Recipes!B26)</f>
        <v/>
      </c>
      <c r="C25" s="5" t="str">
        <f>IF(Recipes!A26="","",Recipes!C26)</f>
        <v/>
      </c>
      <c r="D25" s="7" t="str">
        <f>IF(Recipes!A26="","",SUMPRODUCT(Recipes!D26:G26,Recipes!$D$2:$G$2))</f>
        <v/>
      </c>
      <c r="H25" s="7" t="str">
        <f>IF(A25="","",E25+F25-G25)</f>
        <v/>
      </c>
      <c r="I25" s="5" t="n"/>
      <c r="J25" s="5" t="str">
        <f>IF(A25="","",D25*C25)</f>
        <v/>
      </c>
      <c r="K25" s="5" t="str">
        <f>IF(OR(A25="",I25=""),"",I25-J25)</f>
        <v/>
      </c>
      <c r="L25" s="5" t="str">
        <f>IF(OR(A25="",I25=""),"",I25-H25*C25)</f>
        <v/>
      </c>
      <c r="M25" s="5" t="str">
        <f>IF(A25="","",(H25-D25)*C25)</f>
        <v/>
      </c>
    </row>
    <row r="26">
      <c r="A26" t="str">
        <f>IF(Recipes!A27="","",Recipes!A27)</f>
        <v/>
      </c>
      <c r="B26" t="str">
        <f>IF(Recipes!A27="","",Recipes!B27)</f>
        <v/>
      </c>
      <c r="C26" s="5" t="str">
        <f>IF(Recipes!A27="","",Recipes!C27)</f>
        <v/>
      </c>
      <c r="D26" s="7" t="str">
        <f>IF(Recipes!A27="","",SUMPRODUCT(Recipes!D27:G27,Recipes!$D$2:$G$2))</f>
        <v/>
      </c>
      <c r="H26" s="7" t="str">
        <f>IF(A26="","",E26+F26-G26)</f>
        <v/>
      </c>
      <c r="I26" s="5" t="n"/>
      <c r="J26" s="5" t="str">
        <f>IF(A26="","",D26*C26)</f>
        <v/>
      </c>
      <c r="K26" s="5" t="str">
        <f>IF(OR(A26="",I26=""),"",I26-J26)</f>
        <v/>
      </c>
      <c r="L26" s="5" t="str">
        <f>IF(OR(A26="",I26=""),"",I26-H26*C26)</f>
        <v/>
      </c>
      <c r="M26" s="5" t="str">
        <f>IF(A26="","",(H26-D26)*C26)</f>
        <v/>
      </c>
    </row>
    <row r="27">
      <c r="A27" t="str">
        <f>IF(Recipes!A28="","",Recipes!A28)</f>
        <v/>
      </c>
      <c r="B27" t="str">
        <f>IF(Recipes!A28="","",Recipes!B28)</f>
        <v/>
      </c>
      <c r="C27" s="5" t="str">
        <f>IF(Recipes!A28="","",Recipes!C28)</f>
        <v/>
      </c>
      <c r="D27" s="7" t="str">
        <f>IF(Recipes!A28="","",SUMPRODUCT(Recipes!D28:G28,Recipes!$D$2:$G$2))</f>
        <v/>
      </c>
      <c r="H27" s="7" t="str">
        <f>IF(A27="","",E27+F27-G27)</f>
        <v/>
      </c>
      <c r="I27" s="5" t="n"/>
      <c r="J27" s="5" t="str">
        <f>IF(A27="","",D27*C27)</f>
        <v/>
      </c>
      <c r="K27" s="5" t="str">
        <f>IF(OR(A27="",I27=""),"",I27-J27)</f>
        <v/>
      </c>
      <c r="L27" s="5" t="str">
        <f>IF(OR(A27="",I27=""),"",I27-H27*C27)</f>
        <v/>
      </c>
      <c r="M27" s="5" t="str">
        <f>IF(A27="","",(H27-D27)*C27)</f>
        <v/>
      </c>
    </row>
    <row r="28">
      <c r="A28" t="str">
        <f>IF(Recipes!A29="","",Recipes!A29)</f>
        <v/>
      </c>
      <c r="B28" t="str">
        <f>IF(Recipes!A29="","",Recipes!B29)</f>
        <v/>
      </c>
      <c r="C28" s="5" t="str">
        <f>IF(Recipes!A29="","",Recipes!C29)</f>
        <v/>
      </c>
      <c r="D28" s="7" t="str">
        <f>IF(Recipes!A29="","",SUMPRODUCT(Recipes!D29:G29,Recipes!$D$2:$G$2))</f>
        <v/>
      </c>
      <c r="H28" s="7" t="str">
        <f>IF(A28="","",E28+F28-G28)</f>
        <v/>
      </c>
      <c r="I28" s="5" t="n"/>
      <c r="J28" s="5" t="str">
        <f>IF(A28="","",D28*C28)</f>
        <v/>
      </c>
      <c r="K28" s="5" t="str">
        <f>IF(OR(A28="",I28=""),"",I28-J28)</f>
        <v/>
      </c>
      <c r="L28" s="5" t="str">
        <f>IF(OR(A28="",I28=""),"",I28-H28*C28)</f>
        <v/>
      </c>
      <c r="M28" s="5" t="str">
        <f>IF(A28="","",(H28-D28)*C28)</f>
        <v/>
      </c>
    </row>
    <row r="29">
      <c r="A29" t="str">
        <f>IF(Recipes!A30="","",Recipes!A30)</f>
        <v/>
      </c>
      <c r="B29" t="str">
        <f>IF(Recipes!A30="","",Recipes!B30)</f>
        <v/>
      </c>
      <c r="C29" s="5" t="str">
        <f>IF(Recipes!A30="","",Recipes!C30)</f>
        <v/>
      </c>
      <c r="D29" s="7" t="str">
        <f>IF(Recipes!A30="","",SUMPRODUCT(Recipes!D30:G30,Recipes!$D$2:$G$2))</f>
        <v/>
      </c>
      <c r="H29" s="7" t="str">
        <f>IF(A29="","",E29+F29-G29)</f>
        <v/>
      </c>
      <c r="I29" s="5" t="n"/>
      <c r="J29" s="5" t="str">
        <f>IF(A29="","",D29*C29)</f>
        <v/>
      </c>
      <c r="K29" s="5" t="str">
        <f>IF(OR(A29="",I29=""),"",I29-J29)</f>
        <v/>
      </c>
      <c r="L29" s="5" t="str">
        <f>IF(OR(A29="",I29=""),"",I29-H29*C29)</f>
        <v/>
      </c>
      <c r="M29" s="5" t="str">
        <f>IF(A29="","",(H29-D29)*C29)</f>
        <v/>
      </c>
    </row>
    <row r="30">
      <c r="A30" t="str">
        <f>IF(Recipes!A31="","",Recipes!A31)</f>
        <v/>
      </c>
      <c r="B30" t="str">
        <f>IF(Recipes!A31="","",Recipes!B31)</f>
        <v/>
      </c>
      <c r="C30" s="5" t="str">
        <f>IF(Recipes!A31="","",Recipes!C31)</f>
        <v/>
      </c>
      <c r="D30" s="7" t="str">
        <f>IF(Recipes!A31="","",SUMPRODUCT(Recipes!D31:G31,Recipes!$D$2:$G$2))</f>
        <v/>
      </c>
      <c r="H30" s="7" t="str">
        <f>IF(A30="","",E30+F30-G30)</f>
        <v/>
      </c>
      <c r="I30" s="5" t="n"/>
      <c r="J30" s="5" t="str">
        <f>IF(A30="","",D30*C30)</f>
        <v/>
      </c>
      <c r="K30" s="5" t="str">
        <f>IF(OR(A30="",I30=""),"",I30-J30)</f>
        <v/>
      </c>
      <c r="L30" s="5" t="str">
        <f>IF(OR(A30="",I30=""),"",I30-H30*C30)</f>
        <v/>
      </c>
      <c r="M30" s="5" t="str">
        <f>IF(A30="","",(H30-D30)*C30)</f>
        <v/>
      </c>
    </row>
    <row r="31">
      <c r="A31" t="str">
        <f>IF(Recipes!A32="","",Recipes!A32)</f>
        <v/>
      </c>
      <c r="B31" t="str">
        <f>IF(Recipes!A32="","",Recipes!B32)</f>
        <v/>
      </c>
      <c r="C31" s="5" t="str">
        <f>IF(Recipes!A32="","",Recipes!C32)</f>
        <v/>
      </c>
      <c r="D31" s="7" t="str">
        <f>IF(Recipes!A32="","",SUMPRODUCT(Recipes!D32:G32,Recipes!$D$2:$G$2))</f>
        <v/>
      </c>
      <c r="H31" s="7" t="str">
        <f>IF(A31="","",E31+F31-G31)</f>
        <v/>
      </c>
      <c r="I31" s="5" t="n"/>
      <c r="J31" s="5" t="str">
        <f>IF(A31="","",D31*C31)</f>
        <v/>
      </c>
      <c r="K31" s="5" t="str">
        <f>IF(OR(A31="",I31=""),"",I31-J31)</f>
        <v/>
      </c>
      <c r="L31" s="5" t="str">
        <f>IF(OR(A31="",I31=""),"",I31-H31*C31)</f>
        <v/>
      </c>
      <c r="M31" s="5" t="str">
        <f>IF(A31="","",(H31-D31)*C31)</f>
        <v/>
      </c>
    </row>
    <row r="32">
      <c r="A32" s="4" t="inlineStr">
        <is>
          <t>Total</t>
        </is>
      </c>
      <c r="I32" s="8">
        <f>SUM(I2:I31)</f>
        <v>820.01</v>
      </c>
      <c r="J32" s="8">
        <f>SUM(J2:J31)</f>
        <v>761.3328</v>
      </c>
      <c r="K32" s="8">
        <f>SUM(K2:K31)</f>
        <v>58.6772</v>
      </c>
      <c r="L32" s="8">
        <f>SUM(L2:L31)</f>
        <v>34.2</v>
      </c>
      <c r="M32" s="8">
        <f>SUM(M2:M31)</f>
        <v>24.4772</v>
      </c>
    </row>
    <row r="34">
      <c r="A34" s="6" t="inlineStr">
        <is>
          <t>Actual cost: what the stock you used cost you, oldest first (FIFO), from your invoices. Price + usage = the whole variance.</t>
        </is>
      </c>
    </row>
  </sheetData>
  <conditionalFormatting sqref="M2:M31">
    <cfRule type="cellIs" priority="1" operator="greaterThan" dxfId="0">
      <formula>5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2" customWidth="1" min="4" max="4"/>
  </cols>
  <sheetData>
    <row r="1">
      <c r="A1" s="3" t="inlineStr">
        <is>
          <t>Product</t>
        </is>
      </c>
      <c r="B1" s="3" t="inlineStr">
        <is>
          <t>Units sold</t>
        </is>
      </c>
      <c r="C1" s="3" t="inlineStr">
        <is>
          <t>Price each</t>
        </is>
      </c>
      <c r="D1" s="3" t="inlineStr">
        <is>
          <t>Sales</t>
        </is>
      </c>
    </row>
    <row r="2">
      <c r="A2" t="inlineStr">
        <is>
          <t>Kūlolo, packs</t>
        </is>
      </c>
      <c r="B2" t="n">
        <v>240</v>
      </c>
      <c r="C2" s="5" t="n">
        <v>6</v>
      </c>
      <c r="D2" s="5">
        <f>B2*C2</f>
        <v>1440</v>
      </c>
    </row>
    <row r="3">
      <c r="A3" t="inlineStr">
        <is>
          <t>Taro sweet bread, loaves</t>
        </is>
      </c>
      <c r="B3" t="n">
        <v>144</v>
      </c>
      <c r="C3" s="5" t="n">
        <v>7.25</v>
      </c>
      <c r="D3" s="5">
        <f>B3*C3</f>
        <v>1044</v>
      </c>
    </row>
    <row r="4">
      <c r="A4" s="4" t="inlineStr">
        <is>
          <t>Total sales</t>
        </is>
      </c>
      <c r="B4" t="inlineStr"/>
      <c r="C4" t="inlineStr"/>
      <c r="D4" s="8">
        <f>SUM(D2:D3)</f>
        <v>2484</v>
      </c>
    </row>
    <row r="6">
      <c r="A6" t="inlineStr">
        <is>
          <t>Theoretical food cost</t>
        </is>
      </c>
      <c r="B6" t="inlineStr"/>
      <c r="C6" t="inlineStr"/>
      <c r="D6" s="5">
        <f>Variance!J32</f>
        <v>761.3328</v>
      </c>
    </row>
    <row r="7">
      <c r="A7" t="inlineStr">
        <is>
          <t>Actual food cost</t>
        </is>
      </c>
      <c r="B7" t="inlineStr"/>
      <c r="C7" t="inlineStr"/>
      <c r="D7" s="5">
        <f>Variance!I32</f>
        <v>820.01</v>
      </c>
    </row>
    <row r="8">
      <c r="A8" s="4" t="inlineStr">
        <is>
          <t>Food cost variance</t>
        </is>
      </c>
      <c r="B8" t="inlineStr"/>
      <c r="C8" t="inlineStr"/>
      <c r="D8" s="8">
        <f>D7-D6</f>
        <v>58.6772</v>
      </c>
    </row>
    <row r="9">
      <c r="A9" t="inlineStr">
        <is>
          <t>Theoretical food cost %</t>
        </is>
      </c>
      <c r="B9" t="inlineStr"/>
      <c r="C9" t="inlineStr"/>
      <c r="D9" s="9">
        <f>D6/D4</f>
        <v>0.306494685990338</v>
      </c>
    </row>
    <row r="10">
      <c r="A10" t="inlineStr">
        <is>
          <t>Actual food cost %</t>
        </is>
      </c>
      <c r="B10" t="inlineStr"/>
      <c r="C10" t="inlineStr"/>
      <c r="D10" s="9">
        <f>D7/D4</f>
        <v>0.330116747181964</v>
      </c>
    </row>
    <row r="11">
      <c r="A11" s="4" t="inlineStr">
        <is>
          <t>Variance, percentage points</t>
        </is>
      </c>
      <c r="B11" t="inlineStr"/>
      <c r="C11" t="inlineStr"/>
      <c r="D11" s="10">
        <f>(D10-D9)*100</f>
        <v>2.36220611916264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