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st pass yield" sheetId="1" state="visible" r:id="rId1"/>
    <sheet xmlns:r="http://schemas.openxmlformats.org/officeDocument/2006/relationships" name="Read me" sheetId="2" state="visible" r:id="rId2"/>
  </sheets>
  <definedNames>
    <definedName name="_xlnm.Print_Titles" localSheetId="0">'First pass yield'!$1:$1</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0" fontId="0" fillId="0" borderId="0" applyAlignment="1" pivotButton="0" quotePrefix="0" xfId="0">
      <alignment vertical="top" wrapText="1"/>
    </xf>
    <xf numFmtId="1" fontId="0" fillId="0" borderId="0" pivotButton="0" quotePrefix="0" xfId="0"/>
    <xf numFmtId="165" fontId="0"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2"/>
  <sheetViews>
    <sheetView tabSelected="1" workbookViewId="0">
      <pane ySplit="1" topLeftCell="A2" activePane="bottomLeft" state="frozen"/>
      <selection pane="bottomLeft" activeCell="A1" sqref="A1"/>
    </sheetView>
  </sheetViews>
  <sheetFormatPr baseColWidth="8" defaultRowHeight="15"/>
  <cols>
    <col width="26" customWidth="1" min="1" max="1"/>
    <col width="9" customWidth="1" min="2" max="2"/>
    <col width="10" customWidth="1" min="3" max="3"/>
    <col width="10" customWidth="1" min="4" max="4"/>
    <col width="12" customWidth="1" min="5" max="5"/>
    <col width="11" customWidth="1" min="6" max="6"/>
    <col width="10" customWidth="1" min="7" max="7"/>
    <col width="12" customWidth="1" min="8" max="8"/>
    <col width="30" customWidth="1" min="10" max="10"/>
    <col width="11" customWidth="1" min="11" max="11"/>
  </cols>
  <sheetData>
    <row r="1" ht="30" customHeight="1">
      <c r="A1" s="1" t="inlineStr">
        <is>
          <t>Step</t>
        </is>
      </c>
      <c r="B1" s="1" t="inlineStr">
        <is>
          <t>Units in</t>
        </is>
      </c>
      <c r="C1" s="1" t="inlineStr">
        <is>
          <t>Reworked</t>
        </is>
      </c>
      <c r="D1" s="1" t="inlineStr">
        <is>
          <t>Scrapped</t>
        </is>
      </c>
      <c r="E1" s="1" t="inlineStr">
        <is>
          <t>Passed first time</t>
        </is>
      </c>
      <c r="F1" s="1" t="inlineStr">
        <is>
          <t>First pass yield</t>
        </is>
      </c>
      <c r="G1" s="1" t="inlineStr">
        <is>
          <t>Units out</t>
        </is>
      </c>
      <c r="H1" s="1" t="inlineStr">
        <is>
          <t>Rework minutes each</t>
        </is>
      </c>
      <c r="J1" s="2" t="inlineStr">
        <is>
          <t>The batch</t>
        </is>
      </c>
    </row>
    <row r="2">
      <c r="A2" t="inlineStr">
        <is>
          <t>Pouring</t>
        </is>
      </c>
      <c r="B2" t="n">
        <v>96</v>
      </c>
      <c r="C2" t="n">
        <v>9</v>
      </c>
      <c r="D2" t="n">
        <v>2</v>
      </c>
      <c r="E2">
        <f>IF(OR(A2="",B2=""),"",B2-N(C2)-N(D2))</f>
        <v>85</v>
      </c>
      <c r="F2" s="3">
        <f>IF(OR(E2="",N(B2)=0),"",E2/B2)</f>
        <v>0.885416666666667</v>
      </c>
      <c r="G2">
        <f>IF(OR(A2="",B2=""),"",B2-N(D2))</f>
        <v>94</v>
      </c>
      <c r="H2" t="n">
        <v>4</v>
      </c>
      <c r="J2" t="inlineStr">
        <is>
          <t>Rolled throughput yield</t>
        </is>
      </c>
      <c r="K2" s="3">
        <f>IF(F2="",1,F2)*IF(F3="",1,F3)*IF(F4="",1,F4)*IF(F5="",1,F5)*IF(F6="",1,F6)*IF(F7="",1,F7)*IF(F8="",1,F8)*IF(F9="",1,F9)*IF(F10="",1,F10)*IF(F11="",1,F11)*IF(F12="",1,F12)*IF(F13="",1,F13)*IF(F14="",1,F14)*IF(F15="",1,F15)*IF(F16="",1,F16)*IF(F17="",1,F17)*IF(F18="",1,F18)*IF(F19="",1,F19)*IF(F20="",1,F20)</f>
        <v>0.838320035460993</v>
      </c>
    </row>
    <row r="3" ht="30" customHeight="1">
      <c r="A3" s="4" t="inlineStr">
        <is>
          <t>Curing and trimming wicks</t>
        </is>
      </c>
      <c r="B3" s="4">
        <f>G2</f>
        <v>94</v>
      </c>
      <c r="C3" s="4" t="n">
        <v>0</v>
      </c>
      <c r="D3" s="4" t="n">
        <v>1</v>
      </c>
      <c r="E3" s="4">
        <f>IF(OR(A3="",B3=""),"",B3-N(C3)-N(D3))</f>
        <v>93</v>
      </c>
      <c r="F3" s="5">
        <f>IF(OR(E3="",N(B3)=0),"",E3/B3)</f>
        <v>0.98936170212766</v>
      </c>
      <c r="G3" s="4">
        <f>IF(OR(A3="",B3=""),"",B3-N(D3))</f>
        <v>93</v>
      </c>
      <c r="H3" s="4" t="n">
        <v>0</v>
      </c>
      <c r="J3" s="6" t="inlineStr">
        <is>
          <t>Final yield: good out / units in</t>
        </is>
      </c>
      <c r="K3" s="5">
        <f>G4/B2</f>
        <v>0.96875</v>
      </c>
    </row>
    <row r="4">
      <c r="A4" t="inlineStr">
        <is>
          <t>Labeling and packing</t>
        </is>
      </c>
      <c r="B4">
        <f>G3</f>
        <v>93</v>
      </c>
      <c r="C4" t="n">
        <v>4</v>
      </c>
      <c r="D4" t="n">
        <v>0</v>
      </c>
      <c r="E4">
        <f>IF(OR(A4="",B4=""),"",B4-N(C4)-N(D4))</f>
        <v>89</v>
      </c>
      <c r="F4" s="3">
        <f>IF(OR(E4="",N(B4)=0),"",E4/B4)</f>
        <v>0.956989247311828</v>
      </c>
      <c r="G4">
        <f>IF(OR(A4="",B4=""),"",B4-N(D4))</f>
        <v>93</v>
      </c>
      <c r="H4" t="n">
        <v>2</v>
      </c>
      <c r="J4" t="inlineStr">
        <is>
          <t>Rework minutes</t>
        </is>
      </c>
      <c r="K4" s="7">
        <f>SUMPRODUCT(C2:C20,H2:H20)</f>
        <v>44</v>
      </c>
    </row>
    <row r="5">
      <c r="E5" t="str">
        <f>IF(OR(A5="",B5=""),"",B5-N(C5)-N(D5))</f>
        <v/>
      </c>
      <c r="F5" s="3" t="str">
        <f>IF(OR(E5="",N(B5)=0),"",E5/B5)</f>
        <v/>
      </c>
      <c r="G5" t="str">
        <f>IF(OR(A5="",B5=""),"",B5-N(D5))</f>
        <v/>
      </c>
      <c r="J5" t="inlineStr">
        <is>
          <t>Labor an hour</t>
        </is>
      </c>
      <c r="K5" s="8" t="n">
        <v>20</v>
      </c>
    </row>
    <row r="6">
      <c r="E6" t="str">
        <f>IF(OR(A6="",B6=""),"",B6-N(C6)-N(D6))</f>
        <v/>
      </c>
      <c r="F6" s="3" t="str">
        <f>IF(OR(E6="",N(B6)=0),"",E6/B6)</f>
        <v/>
      </c>
      <c r="G6" t="str">
        <f>IF(OR(A6="",B6=""),"",B6-N(D6))</f>
        <v/>
      </c>
      <c r="J6" t="inlineStr">
        <is>
          <t>Rework cost</t>
        </is>
      </c>
      <c r="K6" s="8">
        <f>K4/60*K5</f>
        <v>14.6666666666667</v>
      </c>
    </row>
    <row r="7">
      <c r="E7" t="str">
        <f>IF(OR(A7="",B7=""),"",B7-N(C7)-N(D7))</f>
        <v/>
      </c>
      <c r="F7" s="3" t="str">
        <f>IF(OR(E7="",N(B7)=0),"",E7/B7)</f>
        <v/>
      </c>
      <c r="G7" t="str">
        <f>IF(OR(A7="",B7=""),"",B7-N(D7))</f>
        <v/>
      </c>
      <c r="J7" t="inlineStr">
        <is>
          <t>Materials in a scrapped unit</t>
        </is>
      </c>
      <c r="K7" s="8" t="n">
        <v>3.99</v>
      </c>
    </row>
    <row r="8">
      <c r="E8" t="str">
        <f>IF(OR(A8="",B8=""),"",B8-N(C8)-N(D8))</f>
        <v/>
      </c>
      <c r="F8" s="3" t="str">
        <f>IF(OR(E8="",N(B8)=0),"",E8/B8)</f>
        <v/>
      </c>
      <c r="G8" t="str">
        <f>IF(OR(A8="",B8=""),"",B8-N(D8))</f>
        <v/>
      </c>
      <c r="J8" t="inlineStr">
        <is>
          <t>Scrap cost</t>
        </is>
      </c>
      <c r="K8" s="8">
        <f>SUM(D2:D20)*K7</f>
        <v>11.97</v>
      </c>
    </row>
    <row r="9">
      <c r="E9" t="str">
        <f>IF(OR(A9="",B9=""),"",B9-N(C9)-N(D9))</f>
        <v/>
      </c>
      <c r="F9" s="3" t="str">
        <f>IF(OR(E9="",N(B9)=0),"",E9/B9)</f>
        <v/>
      </c>
      <c r="G9" t="str">
        <f>IF(OR(A9="",B9=""),"",B9-N(D9))</f>
        <v/>
      </c>
    </row>
    <row r="10">
      <c r="E10" t="str">
        <f>IF(OR(A10="",B10=""),"",B10-N(C10)-N(D10))</f>
        <v/>
      </c>
      <c r="F10" s="3" t="str">
        <f>IF(OR(E10="",N(B10)=0),"",E10/B10)</f>
        <v/>
      </c>
      <c r="G10" t="str">
        <f>IF(OR(A10="",B10=""),"",B10-N(D10))</f>
        <v/>
      </c>
      <c r="J10" s="9" t="inlineStr">
        <is>
          <t>First pass yield = (units in - reworked - scrapped) / units in. Rolled throughput yield = the steps' first pass yields multiplied.</t>
        </is>
      </c>
    </row>
    <row r="11">
      <c r="E11" t="str">
        <f>IF(OR(A11="",B11=""),"",B11-N(C11)-N(D11))</f>
        <v/>
      </c>
      <c r="F11" s="3" t="str">
        <f>IF(OR(E11="",N(B11)=0),"",E11/B11)</f>
        <v/>
      </c>
      <c r="G11" t="str">
        <f>IF(OR(A11="",B11=""),"",B11-N(D11))</f>
        <v/>
      </c>
    </row>
    <row r="12">
      <c r="E12" t="str">
        <f>IF(OR(A12="",B12=""),"",B12-N(C12)-N(D12))</f>
        <v/>
      </c>
      <c r="F12" s="3" t="str">
        <f>IF(OR(E12="",N(B12)=0),"",E12/B12)</f>
        <v/>
      </c>
      <c r="G12" t="str">
        <f>IF(OR(A12="",B12=""),"",B12-N(D12))</f>
        <v/>
      </c>
    </row>
    <row r="13">
      <c r="E13" t="str">
        <f>IF(OR(A13="",B13=""),"",B13-N(C13)-N(D13))</f>
        <v/>
      </c>
      <c r="F13" s="3" t="str">
        <f>IF(OR(E13="",N(B13)=0),"",E13/B13)</f>
        <v/>
      </c>
      <c r="G13" t="str">
        <f>IF(OR(A13="",B13=""),"",B13-N(D13))</f>
        <v/>
      </c>
    </row>
    <row r="14">
      <c r="E14" t="str">
        <f>IF(OR(A14="",B14=""),"",B14-N(C14)-N(D14))</f>
        <v/>
      </c>
      <c r="F14" s="3" t="str">
        <f>IF(OR(E14="",N(B14)=0),"",E14/B14)</f>
        <v/>
      </c>
      <c r="G14" t="str">
        <f>IF(OR(A14="",B14=""),"",B14-N(D14))</f>
        <v/>
      </c>
    </row>
    <row r="15">
      <c r="E15" t="str">
        <f>IF(OR(A15="",B15=""),"",B15-N(C15)-N(D15))</f>
        <v/>
      </c>
      <c r="F15" s="3" t="str">
        <f>IF(OR(E15="",N(B15)=0),"",E15/B15)</f>
        <v/>
      </c>
      <c r="G15" t="str">
        <f>IF(OR(A15="",B15=""),"",B15-N(D15))</f>
        <v/>
      </c>
    </row>
    <row r="16">
      <c r="E16" t="str">
        <f>IF(OR(A16="",B16=""),"",B16-N(C16)-N(D16))</f>
        <v/>
      </c>
      <c r="F16" s="3" t="str">
        <f>IF(OR(E16="",N(B16)=0),"",E16/B16)</f>
        <v/>
      </c>
      <c r="G16" t="str">
        <f>IF(OR(A16="",B16=""),"",B16-N(D16))</f>
        <v/>
      </c>
    </row>
    <row r="17">
      <c r="E17" t="str">
        <f>IF(OR(A17="",B17=""),"",B17-N(C17)-N(D17))</f>
        <v/>
      </c>
      <c r="F17" s="3" t="str">
        <f>IF(OR(E17="",N(B17)=0),"",E17/B17)</f>
        <v/>
      </c>
      <c r="G17" t="str">
        <f>IF(OR(A17="",B17=""),"",B17-N(D17))</f>
        <v/>
      </c>
    </row>
    <row r="18">
      <c r="E18" t="str">
        <f>IF(OR(A18="",B18=""),"",B18-N(C18)-N(D18))</f>
        <v/>
      </c>
      <c r="F18" s="3" t="str">
        <f>IF(OR(E18="",N(B18)=0),"",E18/B18)</f>
        <v/>
      </c>
      <c r="G18" t="str">
        <f>IF(OR(A18="",B18=""),"",B18-N(D18))</f>
        <v/>
      </c>
    </row>
    <row r="19">
      <c r="E19" t="str">
        <f>IF(OR(A19="",B19=""),"",B19-N(C19)-N(D19))</f>
        <v/>
      </c>
      <c r="F19" s="3" t="str">
        <f>IF(OR(E19="",N(B19)=0),"",E19/B19)</f>
        <v/>
      </c>
      <c r="G19" t="str">
        <f>IF(OR(A19="",B19=""),"",B19-N(D19))</f>
        <v/>
      </c>
    </row>
    <row r="20">
      <c r="E20" t="str">
        <f>IF(OR(A20="",B20=""),"",B20-N(C20)-N(D20))</f>
        <v/>
      </c>
      <c r="F20" s="3" t="str">
        <f>IF(OR(E20="",N(B20)=0),"",E20/B20)</f>
        <v/>
      </c>
      <c r="G20" t="str">
        <f>IF(OR(A20="",B20=""),"",B20-N(D20))</f>
        <v/>
      </c>
    </row>
    <row r="21"/>
    <row r="22">
      <c r="A22" s="9" t="inlineStr">
        <is>
          <t>Each step after the first starts with what the step before it passed on: units in minus scrapped.</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0" t="inlineStr">
        <is>
          <t>First pass yield formula</t>
        </is>
      </c>
    </row>
    <row r="2" ht="15" customHeight="1">
      <c r="A2" s="6" t="inlineStr">
        <is>
          <t>From the article: https://www.tarostack.com/articles/first-pass-yield-formula</t>
        </is>
      </c>
    </row>
    <row r="3" ht="15" customHeight="1">
      <c r="A3" s="6" t="inlineStr"/>
    </row>
    <row r="4" ht="45" customHeight="1">
      <c r="A4" s="6" t="inlineStr">
        <is>
          <t>First pass yield: one line for each step of the process, with the units that came in, how many needed rework and how many were scrapped. The units that passed the first time, each step's first pass yield and the units passed on fill in, and the next step starts with them.</t>
        </is>
      </c>
    </row>
    <row r="5" ht="30" customHeight="1">
      <c r="A5" s="6" t="inlineStr">
        <is>
          <t>At the side: the rolled throughput yield (the steps' first pass yields multiplied), the final yield, the rework minutes and their cost, and the cost of the materials scrapped.</t>
        </is>
      </c>
    </row>
    <row r="6" ht="15" customHeight="1">
      <c r="A6" s="6" t="inlineStr">
        <is>
          <t>The example is the article's made-up candle maker's batch of 96 jars.</t>
        </is>
      </c>
    </row>
    <row r="7" ht="15" customHeight="1">
      <c r="A7" s="6" t="inlineStr"/>
    </row>
    <row r="8" ht="15" customHeight="1">
      <c r="A8" s="6" t="inlineStr">
        <is>
          <t>Works in Excel (2010 and later), Google Sheets, LibreOffice and Numbers. No macros.</t>
        </is>
      </c>
    </row>
    <row r="9" ht="30" customHeight="1">
      <c r="A9" s="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