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ek" sheetId="1" state="visible" r:id="rId1"/>
    <sheet xmlns:r="http://schemas.openxmlformats.org/officeDocument/2006/relationships" name="Read me" sheetId="2" state="visible" r:id="rId2"/>
  </sheets>
  <definedNames>
    <definedName name="_xlnm.Print_Titles" localSheetId="0">'Week'!$1:$1</definedName>
  </definedNames>
  <calcPr calcId="124519" fullCalcOnLoad="1"/>
</workbook>
</file>

<file path=xl/styles.xml><?xml version="1.0" encoding="utf-8"?>
<styleSheet xmlns="http://schemas.openxmlformats.org/spreadsheetml/2006/main">
  <numFmts count="2">
    <numFmt numFmtId="164" formatCode="0.0%"/>
    <numFmt numFmtId="165" formatCode="$#,##0.00"/>
  </numFmts>
  <fonts count="4">
    <font>
      <name val="Calibri"/>
      <family val="2"/>
      <color theme="1"/>
      <sz val="11"/>
      <scheme val="minor"/>
    </font>
    <font>
      <b val="1"/>
      <color rgb="00533787"/>
    </font>
    <font>
      <b val="1"/>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12">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0" fontId="0" fillId="3" borderId="0" pivotButton="0" quotePrefix="0" xfId="0"/>
    <xf numFmtId="165" fontId="0" fillId="3" borderId="0" pivotButton="0" quotePrefix="0" xfId="0"/>
    <xf numFmtId="165" fontId="0" fillId="0" borderId="0" pivotButton="0" quotePrefix="0" xfId="0"/>
    <xf numFmtId="9" fontId="0" fillId="3" borderId="0" pivotButton="0" quotePrefix="0" xfId="0"/>
    <xf numFmtId="0" fontId="2" fillId="0" borderId="0" pivotButton="0" quotePrefix="0" xfId="0"/>
    <xf numFmtId="164" fontId="0" fillId="3" borderId="0" pivotButton="0" quotePrefix="0" xfId="0"/>
    <xf numFmtId="165" fontId="2" fillId="0"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P40"/>
  <sheetViews>
    <sheetView tabSelected="1" workbookViewId="0">
      <pane ySplit="1" topLeftCell="A2" activePane="bottomLeft" state="frozen"/>
      <selection pane="bottomLeft" activeCell="A1" sqref="A1"/>
    </sheetView>
  </sheetViews>
  <sheetFormatPr baseColWidth="8" defaultRowHeight="15"/>
  <cols>
    <col width="18" customWidth="1" min="1" max="1"/>
    <col width="10" customWidth="1" min="2" max="2"/>
    <col width="12" customWidth="1" min="3" max="3"/>
    <col width="8" customWidth="1" min="4" max="4"/>
    <col width="9" customWidth="1" min="5" max="5"/>
    <col width="8" customWidth="1" min="6" max="6"/>
    <col width="9" customWidth="1" min="7" max="7"/>
    <col width="10" customWidth="1" min="8" max="8"/>
    <col width="11" customWidth="1" min="9" max="9"/>
    <col width="13" customWidth="1" min="10" max="10"/>
    <col width="10" customWidth="1" min="11" max="11"/>
    <col width="26" customWidth="1" min="13" max="13"/>
    <col width="40" customWidth="1" min="14" max="14"/>
    <col width="13" customWidth="1" min="15" max="15"/>
  </cols>
  <sheetData>
    <row r="1" ht="30" customHeight="1">
      <c r="A1" s="1" t="inlineStr">
        <is>
          <t>Crop</t>
        </is>
      </c>
      <c r="B1" s="1" t="inlineStr">
        <is>
          <t>Unit</t>
        </is>
      </c>
      <c r="C1" s="1" t="inlineStr">
        <is>
          <t>Cost to grow and pack</t>
        </is>
      </c>
      <c r="D1" s="1" t="inlineStr">
        <is>
          <t>Price</t>
        </is>
      </c>
      <c r="E1" s="1" t="inlineStr">
        <is>
          <t>Put out</t>
        </is>
      </c>
      <c r="F1" s="1" t="inlineStr">
        <is>
          <t>Sold</t>
        </is>
      </c>
      <c r="G1" s="1" t="inlineStr">
        <is>
          <t>Left over</t>
        </is>
      </c>
      <c r="H1" s="1" t="inlineStr">
        <is>
          <t>Sales</t>
        </is>
      </c>
      <c r="I1" s="1" t="inlineStr">
        <is>
          <t>Collected</t>
        </is>
      </c>
      <c r="J1" s="1" t="inlineStr">
        <is>
          <t>Cost of what was put out</t>
        </is>
      </c>
      <c r="K1" s="1" t="inlineStr">
        <is>
          <t>Left</t>
        </is>
      </c>
      <c r="N1" s="2" t="inlineStr">
        <is>
          <t>Honor box: share of sales not paid</t>
        </is>
      </c>
    </row>
    <row r="2">
      <c r="A2" s="3" t="inlineStr">
        <is>
          <t>Sweet corn</t>
        </is>
      </c>
      <c r="B2" s="3" t="inlineStr">
        <is>
          <t>dozen</t>
        </is>
      </c>
      <c r="C2" s="4" t="n">
        <v>2.4</v>
      </c>
      <c r="D2" s="4" t="n">
        <v>7</v>
      </c>
      <c r="E2" s="3" t="n">
        <v>66</v>
      </c>
      <c r="F2" s="3" t="n">
        <v>60</v>
      </c>
      <c r="G2">
        <f>IF(A2="","",N(E2)-N(F2))</f>
        <v>6</v>
      </c>
      <c r="H2" s="5">
        <f>IF(A2="","",N(F2)*N(D2))</f>
        <v>420</v>
      </c>
      <c r="I2" s="5">
        <f>IF(A2="","",ROUND(H2*(1-$N$2),2))</f>
        <v>399</v>
      </c>
      <c r="J2" s="5">
        <f>IF(A2="","",ROUND(N(E2)*N(C2),2))</f>
        <v>158.4</v>
      </c>
      <c r="K2" s="5">
        <f>IF(A2="","",I2-J2)</f>
        <v>240.6</v>
      </c>
      <c r="N2" s="6" t="n">
        <v>0.05</v>
      </c>
    </row>
    <row r="3">
      <c r="A3" s="3" t="inlineStr">
        <is>
          <t>Tomatoes</t>
        </is>
      </c>
      <c r="B3" s="3" t="inlineStr">
        <is>
          <t>lb</t>
        </is>
      </c>
      <c r="C3" s="4" t="n">
        <v>1.1</v>
      </c>
      <c r="D3" s="4" t="n">
        <v>3.5</v>
      </c>
      <c r="E3" s="3" t="n">
        <v>135</v>
      </c>
      <c r="F3" s="3" t="n">
        <v>120</v>
      </c>
      <c r="G3">
        <f>IF(A3="","",N(E3)-N(F3))</f>
        <v>15</v>
      </c>
      <c r="H3" s="5">
        <f>IF(A3="","",N(F3)*N(D3))</f>
        <v>420</v>
      </c>
      <c r="I3" s="5">
        <f>IF(A3="","",ROUND(H3*(1-$N$2),2))</f>
        <v>399</v>
      </c>
      <c r="J3" s="5">
        <f>IF(A3="","",ROUND(N(E3)*N(C3),2))</f>
        <v>148.5</v>
      </c>
      <c r="K3" s="5">
        <f>IF(A3="","",I3-J3)</f>
        <v>250.5</v>
      </c>
    </row>
    <row r="4">
      <c r="A4" s="3" t="inlineStr">
        <is>
          <t>Green beans</t>
        </is>
      </c>
      <c r="B4" s="3" t="inlineStr">
        <is>
          <t>lb</t>
        </is>
      </c>
      <c r="C4" s="4" t="n">
        <v>1.4</v>
      </c>
      <c r="D4" s="4" t="n">
        <v>4</v>
      </c>
      <c r="E4" s="3" t="n">
        <v>48</v>
      </c>
      <c r="F4" s="3" t="n">
        <v>40</v>
      </c>
      <c r="G4">
        <f>IF(A4="","",N(E4)-N(F4))</f>
        <v>8</v>
      </c>
      <c r="H4" s="5">
        <f>IF(A4="","",N(F4)*N(D4))</f>
        <v>160</v>
      </c>
      <c r="I4" s="5">
        <f>IF(A4="","",ROUND(H4*(1-$N$2),2))</f>
        <v>152</v>
      </c>
      <c r="J4" s="5">
        <f>IF(A4="","",ROUND(N(E4)*N(C4),2))</f>
        <v>67.2</v>
      </c>
      <c r="K4" s="5">
        <f>IF(A4="","",I4-J4)</f>
        <v>84.8</v>
      </c>
      <c r="N4" s="7" t="inlineStr">
        <is>
          <t>Card and QR fees, on sales paid that way</t>
        </is>
      </c>
    </row>
    <row r="5">
      <c r="A5" s="3" t="inlineStr">
        <is>
          <t>Cucumbers</t>
        </is>
      </c>
      <c r="B5" s="3" t="inlineStr">
        <is>
          <t>each</t>
        </is>
      </c>
      <c r="C5" s="4" t="n">
        <v>0.25</v>
      </c>
      <c r="D5" s="4" t="n">
        <v>1</v>
      </c>
      <c r="E5" s="3" t="n">
        <v>180</v>
      </c>
      <c r="F5" s="3" t="n">
        <v>150</v>
      </c>
      <c r="G5">
        <f>IF(A5="","",N(E5)-N(F5))</f>
        <v>30</v>
      </c>
      <c r="H5" s="5">
        <f>IF(A5="","",N(F5)*N(D5))</f>
        <v>150</v>
      </c>
      <c r="I5" s="5">
        <f>IF(A5="","",ROUND(H5*(1-$N$2),2))</f>
        <v>142.5</v>
      </c>
      <c r="J5" s="5">
        <f>IF(A5="","",ROUND(N(E5)*N(C5),2))</f>
        <v>45</v>
      </c>
      <c r="K5" s="5">
        <f>IF(A5="","",I5-J5)</f>
        <v>97.5</v>
      </c>
      <c r="N5" s="8" t="n">
        <v>0.03</v>
      </c>
      <c r="O5" t="inlineStr">
        <is>
          <t>on</t>
        </is>
      </c>
      <c r="P5" s="6" t="n">
        <v>0.5</v>
      </c>
    </row>
    <row r="6">
      <c r="A6" s="3" t="inlineStr">
        <is>
          <t>Zucchini</t>
        </is>
      </c>
      <c r="B6" s="3" t="inlineStr">
        <is>
          <t>each</t>
        </is>
      </c>
      <c r="C6" s="4" t="n">
        <v>0.2</v>
      </c>
      <c r="D6" s="4" t="n">
        <v>1</v>
      </c>
      <c r="E6" s="3" t="n">
        <v>140</v>
      </c>
      <c r="F6" s="3" t="n">
        <v>100</v>
      </c>
      <c r="G6">
        <f>IF(A6="","",N(E6)-N(F6))</f>
        <v>40</v>
      </c>
      <c r="H6" s="5">
        <f>IF(A6="","",N(F6)*N(D6))</f>
        <v>100</v>
      </c>
      <c r="I6" s="5">
        <f>IF(A6="","",ROUND(H6*(1-$N$2),2))</f>
        <v>95</v>
      </c>
      <c r="J6" s="5">
        <f>IF(A6="","",ROUND(N(E6)*N(C6),2))</f>
        <v>28</v>
      </c>
      <c r="K6" s="5">
        <f>IF(A6="","",I6-J6)</f>
        <v>67</v>
      </c>
    </row>
    <row r="7">
      <c r="A7" s="3" t="n"/>
      <c r="B7" s="3" t="n"/>
      <c r="C7" s="4" t="n"/>
      <c r="D7" s="4" t="n"/>
      <c r="E7" s="3" t="n"/>
      <c r="F7" s="3" t="n"/>
      <c r="G7" t="str">
        <f>IF(A7="","",N(E7)-N(F7))</f>
        <v/>
      </c>
      <c r="H7" s="5" t="str">
        <f>IF(A7="","",N(F7)*N(D7))</f>
        <v/>
      </c>
      <c r="I7" s="5" t="str">
        <f>IF(A7="","",ROUND(H7*(1-$N$2),2))</f>
        <v/>
      </c>
      <c r="J7" s="5" t="str">
        <f>IF(A7="","",ROUND(N(E7)*N(C7),2))</f>
        <v/>
      </c>
      <c r="K7" s="5" t="str">
        <f>IF(A7="","",I7-J7)</f>
        <v/>
      </c>
      <c r="N7" s="7" t="inlineStr">
        <is>
          <t>Bags, signs and scale, a week</t>
        </is>
      </c>
    </row>
    <row r="8">
      <c r="A8" s="3" t="n"/>
      <c r="B8" s="3" t="n"/>
      <c r="C8" s="4" t="n"/>
      <c r="D8" s="4" t="n"/>
      <c r="E8" s="3" t="n"/>
      <c r="F8" s="3" t="n"/>
      <c r="G8" t="str">
        <f>IF(A8="","",N(E8)-N(F8))</f>
        <v/>
      </c>
      <c r="H8" s="5" t="str">
        <f>IF(A8="","",N(F8)*N(D8))</f>
        <v/>
      </c>
      <c r="I8" s="5" t="str">
        <f>IF(A8="","",ROUND(H8*(1-$N$2),2))</f>
        <v/>
      </c>
      <c r="J8" s="5" t="str">
        <f>IF(A8="","",ROUND(N(E8)*N(C8),2))</f>
        <v/>
      </c>
      <c r="K8" s="5" t="str">
        <f>IF(A8="","",I8-J8)</f>
        <v/>
      </c>
      <c r="N8" s="4" t="n">
        <v>15</v>
      </c>
    </row>
    <row r="9">
      <c r="A9" s="3" t="n"/>
      <c r="B9" s="3" t="n"/>
      <c r="C9" s="4" t="n"/>
      <c r="D9" s="4" t="n"/>
      <c r="E9" s="3" t="n"/>
      <c r="F9" s="3" t="n"/>
      <c r="G9" t="str">
        <f>IF(A9="","",N(E9)-N(F9))</f>
        <v/>
      </c>
      <c r="H9" s="5" t="str">
        <f>IF(A9="","",N(F9)*N(D9))</f>
        <v/>
      </c>
      <c r="I9" s="5" t="str">
        <f>IF(A9="","",ROUND(H9*(1-$N$2),2))</f>
        <v/>
      </c>
      <c r="J9" s="5" t="str">
        <f>IF(A9="","",ROUND(N(E9)*N(C9),2))</f>
        <v/>
      </c>
      <c r="K9" s="5" t="str">
        <f>IF(A9="","",I9-J9)</f>
        <v/>
      </c>
    </row>
    <row r="10">
      <c r="A10" s="3" t="n"/>
      <c r="B10" s="3" t="n"/>
      <c r="C10" s="4" t="n"/>
      <c r="D10" s="4" t="n"/>
      <c r="E10" s="3" t="n"/>
      <c r="F10" s="3" t="n"/>
      <c r="G10" t="str">
        <f>IF(A10="","",N(E10)-N(F10))</f>
        <v/>
      </c>
      <c r="H10" s="5" t="str">
        <f>IF(A10="","",N(F10)*N(D10))</f>
        <v/>
      </c>
      <c r="I10" s="5" t="str">
        <f>IF(A10="","",ROUND(H10*(1-$N$2),2))</f>
        <v/>
      </c>
      <c r="J10" s="5" t="str">
        <f>IF(A10="","",ROUND(N(E10)*N(C10),2))</f>
        <v/>
      </c>
      <c r="K10" s="5" t="str">
        <f>IF(A10="","",I10-J10)</f>
        <v/>
      </c>
      <c r="N10" s="7" t="inlineStr">
        <is>
          <t>Restocking hours a week, and your time an hour</t>
        </is>
      </c>
    </row>
    <row r="11">
      <c r="A11" s="3" t="n"/>
      <c r="B11" s="3" t="n"/>
      <c r="C11" s="4" t="n"/>
      <c r="D11" s="4" t="n"/>
      <c r="E11" s="3" t="n"/>
      <c r="F11" s="3" t="n"/>
      <c r="G11" t="str">
        <f>IF(A11="","",N(E11)-N(F11))</f>
        <v/>
      </c>
      <c r="H11" s="5" t="str">
        <f>IF(A11="","",N(F11)*N(D11))</f>
        <v/>
      </c>
      <c r="I11" s="5" t="str">
        <f>IF(A11="","",ROUND(H11*(1-$N$2),2))</f>
        <v/>
      </c>
      <c r="J11" s="5" t="str">
        <f>IF(A11="","",ROUND(N(E11)*N(C11),2))</f>
        <v/>
      </c>
      <c r="K11" s="5" t="str">
        <f>IF(A11="","",I11-J11)</f>
        <v/>
      </c>
      <c r="N11" s="3" t="n">
        <v>7</v>
      </c>
      <c r="O11" s="4" t="n">
        <v>20</v>
      </c>
    </row>
    <row r="12">
      <c r="A12" s="3" t="n"/>
      <c r="B12" s="3" t="n"/>
      <c r="C12" s="4" t="n"/>
      <c r="D12" s="4" t="n"/>
      <c r="E12" s="3" t="n"/>
      <c r="F12" s="3" t="n"/>
      <c r="G12" t="str">
        <f>IF(A12="","",N(E12)-N(F12))</f>
        <v/>
      </c>
      <c r="H12" s="5" t="str">
        <f>IF(A12="","",N(F12)*N(D12))</f>
        <v/>
      </c>
      <c r="I12" s="5" t="str">
        <f>IF(A12="","",ROUND(H12*(1-$N$2),2))</f>
        <v/>
      </c>
      <c r="J12" s="5" t="str">
        <f>IF(A12="","",ROUND(N(E12)*N(C12),2))</f>
        <v/>
      </c>
      <c r="K12" s="5" t="str">
        <f>IF(A12="","",I12-J12)</f>
        <v/>
      </c>
    </row>
    <row r="13">
      <c r="A13" s="3" t="n"/>
      <c r="B13" s="3" t="n"/>
      <c r="C13" s="4" t="n"/>
      <c r="D13" s="4" t="n"/>
      <c r="E13" s="3" t="n"/>
      <c r="F13" s="3" t="n"/>
      <c r="G13" t="str">
        <f>IF(A13="","",N(E13)-N(F13))</f>
        <v/>
      </c>
      <c r="H13" s="5" t="str">
        <f>IF(A13="","",N(F13)*N(D13))</f>
        <v/>
      </c>
      <c r="I13" s="5" t="str">
        <f>IF(A13="","",ROUND(H13*(1-$N$2),2))</f>
        <v/>
      </c>
      <c r="J13" s="5" t="str">
        <f>IF(A13="","",ROUND(N(E13)*N(C13),2))</f>
        <v/>
      </c>
      <c r="K13" s="5" t="str">
        <f>IF(A13="","",I13-J13)</f>
        <v/>
      </c>
      <c r="N13" s="7" t="inlineStr">
        <is>
          <t>The week</t>
        </is>
      </c>
    </row>
    <row r="14">
      <c r="A14" s="3" t="n"/>
      <c r="B14" s="3" t="n"/>
      <c r="C14" s="4" t="n"/>
      <c r="D14" s="4" t="n"/>
      <c r="E14" s="3" t="n"/>
      <c r="F14" s="3" t="n"/>
      <c r="G14" t="str">
        <f>IF(A14="","",N(E14)-N(F14))</f>
        <v/>
      </c>
      <c r="H14" s="5" t="str">
        <f>IF(A14="","",N(F14)*N(D14))</f>
        <v/>
      </c>
      <c r="I14" s="5" t="str">
        <f>IF(A14="","",ROUND(H14*(1-$N$2),2))</f>
        <v/>
      </c>
      <c r="J14" s="5" t="str">
        <f>IF(A14="","",ROUND(N(E14)*N(C14),2))</f>
        <v/>
      </c>
      <c r="K14" s="5" t="str">
        <f>IF(A14="","",I14-J14)</f>
        <v/>
      </c>
      <c r="M14" t="inlineStr">
        <is>
          <t>Collected</t>
        </is>
      </c>
      <c r="N14" s="5">
        <f>SUM(I2:I40)</f>
        <v>1187.5</v>
      </c>
    </row>
    <row r="15">
      <c r="A15" s="3" t="n"/>
      <c r="B15" s="3" t="n"/>
      <c r="C15" s="4" t="n"/>
      <c r="D15" s="4" t="n"/>
      <c r="E15" s="3" t="n"/>
      <c r="F15" s="3" t="n"/>
      <c r="G15" t="str">
        <f>IF(A15="","",N(E15)-N(F15))</f>
        <v/>
      </c>
      <c r="H15" s="5" t="str">
        <f>IF(A15="","",N(F15)*N(D15))</f>
        <v/>
      </c>
      <c r="I15" s="5" t="str">
        <f>IF(A15="","",ROUND(H15*(1-$N$2),2))</f>
        <v/>
      </c>
      <c r="J15" s="5" t="str">
        <f>IF(A15="","",ROUND(N(E15)*N(C15),2))</f>
        <v/>
      </c>
      <c r="K15" s="5" t="str">
        <f>IF(A15="","",I15-J15)</f>
        <v/>
      </c>
      <c r="M15" t="inlineStr">
        <is>
          <t>Cost of what was put out</t>
        </is>
      </c>
      <c r="N15" s="5">
        <f>SUM(J2:J40)</f>
        <v>447.1</v>
      </c>
    </row>
    <row r="16">
      <c r="A16" s="3" t="n"/>
      <c r="B16" s="3" t="n"/>
      <c r="C16" s="4" t="n"/>
      <c r="D16" s="4" t="n"/>
      <c r="E16" s="3" t="n"/>
      <c r="F16" s="3" t="n"/>
      <c r="G16" t="str">
        <f>IF(A16="","",N(E16)-N(F16))</f>
        <v/>
      </c>
      <c r="H16" s="5" t="str">
        <f>IF(A16="","",N(F16)*N(D16))</f>
        <v/>
      </c>
      <c r="I16" s="5" t="str">
        <f>IF(A16="","",ROUND(H16*(1-$N$2),2))</f>
        <v/>
      </c>
      <c r="J16" s="5" t="str">
        <f>IF(A16="","",ROUND(N(E16)*N(C16),2))</f>
        <v/>
      </c>
      <c r="K16" s="5" t="str">
        <f>IF(A16="","",I16-J16)</f>
        <v/>
      </c>
      <c r="M16" t="inlineStr">
        <is>
          <t>Card and QR fees</t>
        </is>
      </c>
      <c r="N16" s="5">
        <f>ROUND(N14*N5*P5,2)</f>
        <v>17.81</v>
      </c>
    </row>
    <row r="17">
      <c r="A17" s="3" t="n"/>
      <c r="B17" s="3" t="n"/>
      <c r="C17" s="4" t="n"/>
      <c r="D17" s="4" t="n"/>
      <c r="E17" s="3" t="n"/>
      <c r="F17" s="3" t="n"/>
      <c r="G17" t="str">
        <f>IF(A17="","",N(E17)-N(F17))</f>
        <v/>
      </c>
      <c r="H17" s="5" t="str">
        <f>IF(A17="","",N(F17)*N(D17))</f>
        <v/>
      </c>
      <c r="I17" s="5" t="str">
        <f>IF(A17="","",ROUND(H17*(1-$N$2),2))</f>
        <v/>
      </c>
      <c r="J17" s="5" t="str">
        <f>IF(A17="","",ROUND(N(E17)*N(C17),2))</f>
        <v/>
      </c>
      <c r="K17" s="5" t="str">
        <f>IF(A17="","",I17-J17)</f>
        <v/>
      </c>
      <c r="M17" t="inlineStr">
        <is>
          <t>Bags, signs and scale</t>
        </is>
      </c>
      <c r="N17" s="5">
        <f>N8</f>
        <v>15</v>
      </c>
    </row>
    <row r="18">
      <c r="A18" s="3" t="n"/>
      <c r="B18" s="3" t="n"/>
      <c r="C18" s="4" t="n"/>
      <c r="D18" s="4" t="n"/>
      <c r="E18" s="3" t="n"/>
      <c r="F18" s="3" t="n"/>
      <c r="G18" t="str">
        <f>IF(A18="","",N(E18)-N(F18))</f>
        <v/>
      </c>
      <c r="H18" s="5" t="str">
        <f>IF(A18="","",N(F18)*N(D18))</f>
        <v/>
      </c>
      <c r="I18" s="5" t="str">
        <f>IF(A18="","",ROUND(H18*(1-$N$2),2))</f>
        <v/>
      </c>
      <c r="J18" s="5" t="str">
        <f>IF(A18="","",ROUND(N(E18)*N(C18),2))</f>
        <v/>
      </c>
      <c r="K18" s="5" t="str">
        <f>IF(A18="","",I18-J18)</f>
        <v/>
      </c>
      <c r="M18" t="inlineStr">
        <is>
          <t>Restocking time</t>
        </is>
      </c>
      <c r="N18" s="5">
        <f>N11*O11</f>
        <v>140</v>
      </c>
    </row>
    <row r="19">
      <c r="A19" s="3" t="n"/>
      <c r="B19" s="3" t="n"/>
      <c r="C19" s="4" t="n"/>
      <c r="D19" s="4" t="n"/>
      <c r="E19" s="3" t="n"/>
      <c r="F19" s="3" t="n"/>
      <c r="G19" t="str">
        <f>IF(A19="","",N(E19)-N(F19))</f>
        <v/>
      </c>
      <c r="H19" s="5" t="str">
        <f>IF(A19="","",N(F19)*N(D19))</f>
        <v/>
      </c>
      <c r="I19" s="5" t="str">
        <f>IF(A19="","",ROUND(H19*(1-$N$2),2))</f>
        <v/>
      </c>
      <c r="J19" s="5" t="str">
        <f>IF(A19="","",ROUND(N(E19)*N(C19),2))</f>
        <v/>
      </c>
      <c r="K19" s="5" t="str">
        <f>IF(A19="","",I19-J19)</f>
        <v/>
      </c>
      <c r="M19" s="7" t="inlineStr">
        <is>
          <t>The stand leaves</t>
        </is>
      </c>
      <c r="N19" s="9">
        <f>N14-N15-N16-N17-N18</f>
        <v>567.59</v>
      </c>
    </row>
    <row r="20">
      <c r="A20" s="3" t="n"/>
      <c r="B20" s="3" t="n"/>
      <c r="C20" s="4" t="n"/>
      <c r="D20" s="4" t="n"/>
      <c r="E20" s="3" t="n"/>
      <c r="F20" s="3" t="n"/>
      <c r="G20" t="str">
        <f>IF(A20="","",N(E20)-N(F20))</f>
        <v/>
      </c>
      <c r="H20" s="5" t="str">
        <f>IF(A20="","",N(F20)*N(D20))</f>
        <v/>
      </c>
      <c r="I20" s="5" t="str">
        <f>IF(A20="","",ROUND(H20*(1-$N$2),2))</f>
        <v/>
      </c>
      <c r="J20" s="5" t="str">
        <f>IF(A20="","",ROUND(N(E20)*N(C20),2))</f>
        <v/>
      </c>
      <c r="K20" s="5" t="str">
        <f>IF(A20="","",I20-J20)</f>
        <v/>
      </c>
    </row>
    <row r="21">
      <c r="A21" s="3" t="n"/>
      <c r="B21" s="3" t="n"/>
      <c r="C21" s="4" t="n"/>
      <c r="D21" s="4" t="n"/>
      <c r="E21" s="3" t="n"/>
      <c r="F21" s="3" t="n"/>
      <c r="G21" t="str">
        <f>IF(A21="","",N(E21)-N(F21))</f>
        <v/>
      </c>
      <c r="H21" s="5" t="str">
        <f>IF(A21="","",N(F21)*N(D21))</f>
        <v/>
      </c>
      <c r="I21" s="5" t="str">
        <f>IF(A21="","",ROUND(H21*(1-$N$2),2))</f>
        <v/>
      </c>
      <c r="J21" s="5" t="str">
        <f>IF(A21="","",ROUND(N(E21)*N(C21),2))</f>
        <v/>
      </c>
      <c r="K21" s="5" t="str">
        <f>IF(A21="","",I21-J21)</f>
        <v/>
      </c>
    </row>
    <row r="22">
      <c r="A22" s="3" t="n"/>
      <c r="B22" s="3" t="n"/>
      <c r="C22" s="4" t="n"/>
      <c r="D22" s="4" t="n"/>
      <c r="E22" s="3" t="n"/>
      <c r="F22" s="3" t="n"/>
      <c r="G22" t="str">
        <f>IF(A22="","",N(E22)-N(F22))</f>
        <v/>
      </c>
      <c r="H22" s="5" t="str">
        <f>IF(A22="","",N(F22)*N(D22))</f>
        <v/>
      </c>
      <c r="I22" s="5" t="str">
        <f>IF(A22="","",ROUND(H22*(1-$N$2),2))</f>
        <v/>
      </c>
      <c r="J22" s="5" t="str">
        <f>IF(A22="","",ROUND(N(E22)*N(C22),2))</f>
        <v/>
      </c>
      <c r="K22" s="5" t="str">
        <f>IF(A22="","",I22-J22)</f>
        <v/>
      </c>
    </row>
    <row r="23">
      <c r="A23" s="3" t="n"/>
      <c r="B23" s="3" t="n"/>
      <c r="C23" s="4" t="n"/>
      <c r="D23" s="4" t="n"/>
      <c r="E23" s="3" t="n"/>
      <c r="F23" s="3" t="n"/>
      <c r="G23" t="str">
        <f>IF(A23="","",N(E23)-N(F23))</f>
        <v/>
      </c>
      <c r="H23" s="5" t="str">
        <f>IF(A23="","",N(F23)*N(D23))</f>
        <v/>
      </c>
      <c r="I23" s="5" t="str">
        <f>IF(A23="","",ROUND(H23*(1-$N$2),2))</f>
        <v/>
      </c>
      <c r="J23" s="5" t="str">
        <f>IF(A23="","",ROUND(N(E23)*N(C23),2))</f>
        <v/>
      </c>
      <c r="K23" s="5" t="str">
        <f>IF(A23="","",I23-J23)</f>
        <v/>
      </c>
    </row>
    <row r="24">
      <c r="A24" s="3" t="n"/>
      <c r="B24" s="3" t="n"/>
      <c r="C24" s="4" t="n"/>
      <c r="D24" s="4" t="n"/>
      <c r="E24" s="3" t="n"/>
      <c r="F24" s="3" t="n"/>
      <c r="G24" t="str">
        <f>IF(A24="","",N(E24)-N(F24))</f>
        <v/>
      </c>
      <c r="H24" s="5" t="str">
        <f>IF(A24="","",N(F24)*N(D24))</f>
        <v/>
      </c>
      <c r="I24" s="5" t="str">
        <f>IF(A24="","",ROUND(H24*(1-$N$2),2))</f>
        <v/>
      </c>
      <c r="J24" s="5" t="str">
        <f>IF(A24="","",ROUND(N(E24)*N(C24),2))</f>
        <v/>
      </c>
      <c r="K24" s="5" t="str">
        <f>IF(A24="","",I24-J24)</f>
        <v/>
      </c>
    </row>
    <row r="25">
      <c r="A25" s="3" t="n"/>
      <c r="B25" s="3" t="n"/>
      <c r="C25" s="4" t="n"/>
      <c r="D25" s="4" t="n"/>
      <c r="E25" s="3" t="n"/>
      <c r="F25" s="3" t="n"/>
      <c r="G25" t="str">
        <f>IF(A25="","",N(E25)-N(F25))</f>
        <v/>
      </c>
      <c r="H25" s="5" t="str">
        <f>IF(A25="","",N(F25)*N(D25))</f>
        <v/>
      </c>
      <c r="I25" s="5" t="str">
        <f>IF(A25="","",ROUND(H25*(1-$N$2),2))</f>
        <v/>
      </c>
      <c r="J25" s="5" t="str">
        <f>IF(A25="","",ROUND(N(E25)*N(C25),2))</f>
        <v/>
      </c>
      <c r="K25" s="5" t="str">
        <f>IF(A25="","",I25-J25)</f>
        <v/>
      </c>
    </row>
    <row r="26">
      <c r="A26" s="3" t="n"/>
      <c r="B26" s="3" t="n"/>
      <c r="C26" s="4" t="n"/>
      <c r="D26" s="4" t="n"/>
      <c r="E26" s="3" t="n"/>
      <c r="F26" s="3" t="n"/>
      <c r="G26" t="str">
        <f>IF(A26="","",N(E26)-N(F26))</f>
        <v/>
      </c>
      <c r="H26" s="5" t="str">
        <f>IF(A26="","",N(F26)*N(D26))</f>
        <v/>
      </c>
      <c r="I26" s="5" t="str">
        <f>IF(A26="","",ROUND(H26*(1-$N$2),2))</f>
        <v/>
      </c>
      <c r="J26" s="5" t="str">
        <f>IF(A26="","",ROUND(N(E26)*N(C26),2))</f>
        <v/>
      </c>
      <c r="K26" s="5" t="str">
        <f>IF(A26="","",I26-J26)</f>
        <v/>
      </c>
    </row>
    <row r="27">
      <c r="A27" s="3" t="n"/>
      <c r="B27" s="3" t="n"/>
      <c r="C27" s="4" t="n"/>
      <c r="D27" s="4" t="n"/>
      <c r="E27" s="3" t="n"/>
      <c r="F27" s="3" t="n"/>
      <c r="G27" t="str">
        <f>IF(A27="","",N(E27)-N(F27))</f>
        <v/>
      </c>
      <c r="H27" s="5" t="str">
        <f>IF(A27="","",N(F27)*N(D27))</f>
        <v/>
      </c>
      <c r="I27" s="5" t="str">
        <f>IF(A27="","",ROUND(H27*(1-$N$2),2))</f>
        <v/>
      </c>
      <c r="J27" s="5" t="str">
        <f>IF(A27="","",ROUND(N(E27)*N(C27),2))</f>
        <v/>
      </c>
      <c r="K27" s="5" t="str">
        <f>IF(A27="","",I27-J27)</f>
        <v/>
      </c>
    </row>
    <row r="28">
      <c r="A28" s="3" t="n"/>
      <c r="B28" s="3" t="n"/>
      <c r="C28" s="4" t="n"/>
      <c r="D28" s="4" t="n"/>
      <c r="E28" s="3" t="n"/>
      <c r="F28" s="3" t="n"/>
      <c r="G28" t="str">
        <f>IF(A28="","",N(E28)-N(F28))</f>
        <v/>
      </c>
      <c r="H28" s="5" t="str">
        <f>IF(A28="","",N(F28)*N(D28))</f>
        <v/>
      </c>
      <c r="I28" s="5" t="str">
        <f>IF(A28="","",ROUND(H28*(1-$N$2),2))</f>
        <v/>
      </c>
      <c r="J28" s="5" t="str">
        <f>IF(A28="","",ROUND(N(E28)*N(C28),2))</f>
        <v/>
      </c>
      <c r="K28" s="5" t="str">
        <f>IF(A28="","",I28-J28)</f>
        <v/>
      </c>
    </row>
    <row r="29">
      <c r="A29" s="3" t="n"/>
      <c r="B29" s="3" t="n"/>
      <c r="C29" s="4" t="n"/>
      <c r="D29" s="4" t="n"/>
      <c r="E29" s="3" t="n"/>
      <c r="F29" s="3" t="n"/>
      <c r="G29" t="str">
        <f>IF(A29="","",N(E29)-N(F29))</f>
        <v/>
      </c>
      <c r="H29" s="5" t="str">
        <f>IF(A29="","",N(F29)*N(D29))</f>
        <v/>
      </c>
      <c r="I29" s="5" t="str">
        <f>IF(A29="","",ROUND(H29*(1-$N$2),2))</f>
        <v/>
      </c>
      <c r="J29" s="5" t="str">
        <f>IF(A29="","",ROUND(N(E29)*N(C29),2))</f>
        <v/>
      </c>
      <c r="K29" s="5" t="str">
        <f>IF(A29="","",I29-J29)</f>
        <v/>
      </c>
    </row>
    <row r="30">
      <c r="A30" s="3" t="n"/>
      <c r="B30" s="3" t="n"/>
      <c r="C30" s="4" t="n"/>
      <c r="D30" s="4" t="n"/>
      <c r="E30" s="3" t="n"/>
      <c r="F30" s="3" t="n"/>
      <c r="G30" t="str">
        <f>IF(A30="","",N(E30)-N(F30))</f>
        <v/>
      </c>
      <c r="H30" s="5" t="str">
        <f>IF(A30="","",N(F30)*N(D30))</f>
        <v/>
      </c>
      <c r="I30" s="5" t="str">
        <f>IF(A30="","",ROUND(H30*(1-$N$2),2))</f>
        <v/>
      </c>
      <c r="J30" s="5" t="str">
        <f>IF(A30="","",ROUND(N(E30)*N(C30),2))</f>
        <v/>
      </c>
      <c r="K30" s="5" t="str">
        <f>IF(A30="","",I30-J30)</f>
        <v/>
      </c>
    </row>
    <row r="31">
      <c r="A31" s="3" t="n"/>
      <c r="B31" s="3" t="n"/>
      <c r="C31" s="4" t="n"/>
      <c r="D31" s="4" t="n"/>
      <c r="E31" s="3" t="n"/>
      <c r="F31" s="3" t="n"/>
      <c r="G31" t="str">
        <f>IF(A31="","",N(E31)-N(F31))</f>
        <v/>
      </c>
      <c r="H31" s="5" t="str">
        <f>IF(A31="","",N(F31)*N(D31))</f>
        <v/>
      </c>
      <c r="I31" s="5" t="str">
        <f>IF(A31="","",ROUND(H31*(1-$N$2),2))</f>
        <v/>
      </c>
      <c r="J31" s="5" t="str">
        <f>IF(A31="","",ROUND(N(E31)*N(C31),2))</f>
        <v/>
      </c>
      <c r="K31" s="5" t="str">
        <f>IF(A31="","",I31-J31)</f>
        <v/>
      </c>
    </row>
    <row r="32">
      <c r="A32" s="3" t="n"/>
      <c r="B32" s="3" t="n"/>
      <c r="C32" s="4" t="n"/>
      <c r="D32" s="4" t="n"/>
      <c r="E32" s="3" t="n"/>
      <c r="F32" s="3" t="n"/>
      <c r="G32" t="str">
        <f>IF(A32="","",N(E32)-N(F32))</f>
        <v/>
      </c>
      <c r="H32" s="5" t="str">
        <f>IF(A32="","",N(F32)*N(D32))</f>
        <v/>
      </c>
      <c r="I32" s="5" t="str">
        <f>IF(A32="","",ROUND(H32*(1-$N$2),2))</f>
        <v/>
      </c>
      <c r="J32" s="5" t="str">
        <f>IF(A32="","",ROUND(N(E32)*N(C32),2))</f>
        <v/>
      </c>
      <c r="K32" s="5" t="str">
        <f>IF(A32="","",I32-J32)</f>
        <v/>
      </c>
    </row>
    <row r="33">
      <c r="A33" s="3" t="n"/>
      <c r="B33" s="3" t="n"/>
      <c r="C33" s="4" t="n"/>
      <c r="D33" s="4" t="n"/>
      <c r="E33" s="3" t="n"/>
      <c r="F33" s="3" t="n"/>
      <c r="G33" t="str">
        <f>IF(A33="","",N(E33)-N(F33))</f>
        <v/>
      </c>
      <c r="H33" s="5" t="str">
        <f>IF(A33="","",N(F33)*N(D33))</f>
        <v/>
      </c>
      <c r="I33" s="5" t="str">
        <f>IF(A33="","",ROUND(H33*(1-$N$2),2))</f>
        <v/>
      </c>
      <c r="J33" s="5" t="str">
        <f>IF(A33="","",ROUND(N(E33)*N(C33),2))</f>
        <v/>
      </c>
      <c r="K33" s="5" t="str">
        <f>IF(A33="","",I33-J33)</f>
        <v/>
      </c>
    </row>
    <row r="34">
      <c r="A34" s="3" t="n"/>
      <c r="B34" s="3" t="n"/>
      <c r="C34" s="4" t="n"/>
      <c r="D34" s="4" t="n"/>
      <c r="E34" s="3" t="n"/>
      <c r="F34" s="3" t="n"/>
      <c r="G34" t="str">
        <f>IF(A34="","",N(E34)-N(F34))</f>
        <v/>
      </c>
      <c r="H34" s="5" t="str">
        <f>IF(A34="","",N(F34)*N(D34))</f>
        <v/>
      </c>
      <c r="I34" s="5" t="str">
        <f>IF(A34="","",ROUND(H34*(1-$N$2),2))</f>
        <v/>
      </c>
      <c r="J34" s="5" t="str">
        <f>IF(A34="","",ROUND(N(E34)*N(C34),2))</f>
        <v/>
      </c>
      <c r="K34" s="5" t="str">
        <f>IF(A34="","",I34-J34)</f>
        <v/>
      </c>
    </row>
    <row r="35">
      <c r="A35" s="3" t="n"/>
      <c r="B35" s="3" t="n"/>
      <c r="C35" s="4" t="n"/>
      <c r="D35" s="4" t="n"/>
      <c r="E35" s="3" t="n"/>
      <c r="F35" s="3" t="n"/>
      <c r="G35" t="str">
        <f>IF(A35="","",N(E35)-N(F35))</f>
        <v/>
      </c>
      <c r="H35" s="5" t="str">
        <f>IF(A35="","",N(F35)*N(D35))</f>
        <v/>
      </c>
      <c r="I35" s="5" t="str">
        <f>IF(A35="","",ROUND(H35*(1-$N$2),2))</f>
        <v/>
      </c>
      <c r="J35" s="5" t="str">
        <f>IF(A35="","",ROUND(N(E35)*N(C35),2))</f>
        <v/>
      </c>
      <c r="K35" s="5" t="str">
        <f>IF(A35="","",I35-J35)</f>
        <v/>
      </c>
    </row>
    <row r="36">
      <c r="A36" s="3" t="n"/>
      <c r="B36" s="3" t="n"/>
      <c r="C36" s="4" t="n"/>
      <c r="D36" s="4" t="n"/>
      <c r="E36" s="3" t="n"/>
      <c r="F36" s="3" t="n"/>
      <c r="G36" t="str">
        <f>IF(A36="","",N(E36)-N(F36))</f>
        <v/>
      </c>
      <c r="H36" s="5" t="str">
        <f>IF(A36="","",N(F36)*N(D36))</f>
        <v/>
      </c>
      <c r="I36" s="5" t="str">
        <f>IF(A36="","",ROUND(H36*(1-$N$2),2))</f>
        <v/>
      </c>
      <c r="J36" s="5" t="str">
        <f>IF(A36="","",ROUND(N(E36)*N(C36),2))</f>
        <v/>
      </c>
      <c r="K36" s="5" t="str">
        <f>IF(A36="","",I36-J36)</f>
        <v/>
      </c>
    </row>
    <row r="37">
      <c r="A37" s="3" t="n"/>
      <c r="B37" s="3" t="n"/>
      <c r="C37" s="4" t="n"/>
      <c r="D37" s="4" t="n"/>
      <c r="E37" s="3" t="n"/>
      <c r="F37" s="3" t="n"/>
      <c r="G37" t="str">
        <f>IF(A37="","",N(E37)-N(F37))</f>
        <v/>
      </c>
      <c r="H37" s="5" t="str">
        <f>IF(A37="","",N(F37)*N(D37))</f>
        <v/>
      </c>
      <c r="I37" s="5" t="str">
        <f>IF(A37="","",ROUND(H37*(1-$N$2),2))</f>
        <v/>
      </c>
      <c r="J37" s="5" t="str">
        <f>IF(A37="","",ROUND(N(E37)*N(C37),2))</f>
        <v/>
      </c>
      <c r="K37" s="5" t="str">
        <f>IF(A37="","",I37-J37)</f>
        <v/>
      </c>
    </row>
    <row r="38">
      <c r="A38" s="3" t="n"/>
      <c r="B38" s="3" t="n"/>
      <c r="C38" s="4" t="n"/>
      <c r="D38" s="4" t="n"/>
      <c r="E38" s="3" t="n"/>
      <c r="F38" s="3" t="n"/>
      <c r="G38" t="str">
        <f>IF(A38="","",N(E38)-N(F38))</f>
        <v/>
      </c>
      <c r="H38" s="5" t="str">
        <f>IF(A38="","",N(F38)*N(D38))</f>
        <v/>
      </c>
      <c r="I38" s="5" t="str">
        <f>IF(A38="","",ROUND(H38*(1-$N$2),2))</f>
        <v/>
      </c>
      <c r="J38" s="5" t="str">
        <f>IF(A38="","",ROUND(N(E38)*N(C38),2))</f>
        <v/>
      </c>
      <c r="K38" s="5" t="str">
        <f>IF(A38="","",I38-J38)</f>
        <v/>
      </c>
    </row>
    <row r="39">
      <c r="A39" s="3" t="n"/>
      <c r="B39" s="3" t="n"/>
      <c r="C39" s="4" t="n"/>
      <c r="D39" s="4" t="n"/>
      <c r="E39" s="3" t="n"/>
      <c r="F39" s="3" t="n"/>
      <c r="G39" t="str">
        <f>IF(A39="","",N(E39)-N(F39))</f>
        <v/>
      </c>
      <c r="H39" s="5" t="str">
        <f>IF(A39="","",N(F39)*N(D39))</f>
        <v/>
      </c>
      <c r="I39" s="5" t="str">
        <f>IF(A39="","",ROUND(H39*(1-$N$2),2))</f>
        <v/>
      </c>
      <c r="J39" s="5" t="str">
        <f>IF(A39="","",ROUND(N(E39)*N(C39),2))</f>
        <v/>
      </c>
      <c r="K39" s="5" t="str">
        <f>IF(A39="","",I39-J39)</f>
        <v/>
      </c>
    </row>
    <row r="40">
      <c r="A40" s="3" t="n"/>
      <c r="B40" s="3" t="n"/>
      <c r="C40" s="4" t="n"/>
      <c r="D40" s="4" t="n"/>
      <c r="E40" s="3" t="n"/>
      <c r="F40" s="3" t="n"/>
      <c r="G40" t="str">
        <f>IF(A40="","",N(E40)-N(F40))</f>
        <v/>
      </c>
      <c r="H40" s="5" t="str">
        <f>IF(A40="","",N(F40)*N(D40))</f>
        <v/>
      </c>
      <c r="I40" s="5" t="str">
        <f>IF(A40="","",ROUND(H40*(1-$N$2),2))</f>
        <v/>
      </c>
      <c r="J40" s="5" t="str">
        <f>IF(A40="","",ROUND(N(E40)*N(C40),2))</f>
        <v/>
      </c>
      <c r="K40" s="5" t="str">
        <f>IF(A40="","",I40-J40)</f>
        <v/>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0" t="inlineStr">
        <is>
          <t>Farm stand pricing sheet</t>
        </is>
      </c>
    </row>
    <row r="2" ht="15" customHeight="1">
      <c r="A2" s="11" t="inlineStr">
        <is>
          <t>From the article: https://www.tarostack.com/articles/farm-stand-prices</t>
        </is>
      </c>
    </row>
    <row r="3" ht="15" customHeight="1">
      <c r="A3" s="11" t="inlineStr"/>
    </row>
    <row r="4" ht="60" customHeight="1">
      <c r="A4" s="11" t="inlineStr">
        <is>
          <t>Week: one row for each crop. Type its unit, what it costs to grow, pick and pack one unit, your price, how many you put out and how many sold. It works out what was left over, the sales, what was actually collected after the honor box's shortfall, the cost of everything put out (left-overs included), and what each crop left.</t>
        </is>
      </c>
    </row>
    <row r="5" ht="45" customHeight="1">
      <c r="A5" s="11" t="inlineStr">
        <is>
          <t>On the right, type the honor box's shortfall, your card and QR fees and the share paid that way, the week's bags and signs, and your restocking hours and rate. It works out what the stand left for the week.</t>
        </is>
      </c>
    </row>
    <row r="6" ht="15" customHeight="1">
      <c r="A6" s="11" t="inlineStr">
        <is>
          <t>The example is a July week at a made-up farm's self-serve stand. Use your own costs and counts.</t>
        </is>
      </c>
    </row>
    <row r="7" ht="15" customHeight="1">
      <c r="A7" s="11" t="inlineStr"/>
    </row>
    <row r="8" ht="15" customHeight="1">
      <c r="A8" s="11" t="inlineStr">
        <is>
          <t>Works in Excel (2010 and later), Google Sheets, LibreOffice and Numbers. No macros.</t>
        </is>
      </c>
    </row>
    <row r="9" ht="30" customHeight="1">
      <c r="A9" s="11"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