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0"/>
    <numFmt numFmtId="165" formatCode="$#,##0.00;-$#,##0.00"/>
    <numFmt numFmtId="166" formatCode="0.0%;-0.0%"/>
  </numFmts>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15">
    <xf numFmtId="0" fontId="0" fillId="0" borderId="0" pivotButton="0" quotePrefix="0" xfId="0"/>
    <xf numFmtId="0" fontId="1" fillId="2" borderId="0" applyAlignment="1" pivotButton="0" quotePrefix="0" xfId="0">
      <alignment vertical="center" wrapText="1"/>
    </xf>
    <xf numFmtId="164" fontId="0" fillId="3" borderId="0" pivotButton="0" quotePrefix="0" xfId="0"/>
    <xf numFmtId="9" fontId="0" fillId="3" borderId="0" pivotButton="0" quotePrefix="0" xfId="0"/>
    <xf numFmtId="3" fontId="0" fillId="3" borderId="0" pivotButton="0" quotePrefix="0" xfId="0"/>
    <xf numFmtId="165" fontId="0" fillId="0" borderId="0" pivotButton="0" quotePrefix="0" xfId="0"/>
    <xf numFmtId="166" fontId="0" fillId="0" borderId="0" pivotButton="0" quotePrefix="0" xfId="0"/>
    <xf numFmtId="0" fontId="2" fillId="0" borderId="0" pivotButton="0" quotePrefix="0" xfId="0"/>
    <xf numFmtId="165" fontId="2" fillId="0" borderId="0" pivotButton="0" quotePrefix="0" xfId="0"/>
    <xf numFmtId="166" fontId="2" fillId="0" borderId="0" pivotButton="0" quotePrefix="0" xfId="0"/>
    <xf numFmtId="164" fontId="0" fillId="0" borderId="0" pivotButton="0" quotePrefix="0" xfId="0"/>
    <xf numFmtId="3" fontId="0"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0"/>
  <sheetViews>
    <sheetView tabSelected="1" workbookViewId="0">
      <selection activeCell="A1" sqref="A1"/>
    </sheetView>
  </sheetViews>
  <sheetFormatPr baseColWidth="8" defaultRowHeight="15"/>
  <cols>
    <col width="46" customWidth="1" min="1" max="1"/>
    <col width="14" customWidth="1" min="2" max="2"/>
    <col width="14" customWidth="1" min="3" max="3"/>
    <col width="14" customWidth="1" min="4" max="4"/>
    <col width="14" customWidth="1" min="5" max="5"/>
  </cols>
  <sheetData>
    <row r="1">
      <c r="A1" s="1" t="inlineStr">
        <is>
          <t>What you know</t>
        </is>
      </c>
      <c r="B1" s="1" t="inlineStr">
        <is>
          <t>Value</t>
        </is>
      </c>
    </row>
    <row r="2">
      <c r="A2" t="inlineStr">
        <is>
          <t>Shelf price in the store</t>
        </is>
      </c>
      <c r="B2" s="2" t="n">
        <v>5.99</v>
      </c>
    </row>
    <row r="3">
      <c r="A3" t="inlineStr">
        <is>
          <t>The store's margin</t>
        </is>
      </c>
      <c r="B3" s="3" t="n">
        <v>0.35</v>
      </c>
    </row>
    <row r="4">
      <c r="A4" t="inlineStr">
        <is>
          <t>The distributor's margin</t>
        </is>
      </c>
      <c r="B4" s="3" t="n">
        <v>0.25</v>
      </c>
    </row>
    <row r="5">
      <c r="A5" t="inlineStr">
        <is>
          <t>Your full cost per unit</t>
        </is>
      </c>
      <c r="B5" s="2" t="n">
        <v>1.95</v>
      </c>
    </row>
    <row r="6">
      <c r="A6" t="inlineStr">
        <is>
          <t>Your delivery cost per unit, selling direct</t>
        </is>
      </c>
      <c r="B6" s="2" t="n">
        <v>0.4</v>
      </c>
    </row>
    <row r="7">
      <c r="A7" t="inlineStr">
        <is>
          <t>Units a month, selling direct</t>
        </is>
      </c>
      <c r="B7" s="4" t="n">
        <v>600</v>
      </c>
    </row>
    <row r="8">
      <c r="A8" t="inlineStr">
        <is>
          <t>Units a month, through the distributor</t>
        </is>
      </c>
      <c r="B8" s="4" t="n">
        <v>2400</v>
      </c>
    </row>
    <row r="9"/>
    <row r="10" ht="30" customHeight="1">
      <c r="A10" s="1" t="inlineStr">
        <is>
          <t>The price ladder</t>
        </is>
      </c>
      <c r="B10" s="1" t="inlineStr">
        <is>
          <t>Price</t>
        </is>
      </c>
      <c r="C10" s="1" t="inlineStr">
        <is>
          <t>Margin at this step</t>
        </is>
      </c>
    </row>
    <row r="11">
      <c r="A11" t="inlineStr">
        <is>
          <t>Shopper pays the store</t>
        </is>
      </c>
      <c r="B11" s="5">
        <f>B2</f>
        <v>5.99</v>
      </c>
      <c r="C11" s="6" t="n"/>
    </row>
    <row r="12">
      <c r="A12" t="inlineStr">
        <is>
          <t>Store pays the distributor</t>
        </is>
      </c>
      <c r="B12" s="5">
        <f>ROUND(B2*(1-B3),2)</f>
        <v>3.89</v>
      </c>
      <c r="C12" s="6">
        <f>IF(N(B11)=0,"",(B11-B12)/B11)</f>
        <v>0.350584307178631</v>
      </c>
    </row>
    <row r="13">
      <c r="A13" t="inlineStr">
        <is>
          <t>Distributor pays you</t>
        </is>
      </c>
      <c r="B13" s="5">
        <f>ROUND(B12*(1-B4),2)</f>
        <v>2.92</v>
      </c>
      <c r="C13" s="6">
        <f>IF(N(B12)=0,"",(B12-B13)/B12)</f>
        <v>0.249357326478149</v>
      </c>
    </row>
    <row r="14">
      <c r="A14" t="inlineStr">
        <is>
          <t>Your full cost</t>
        </is>
      </c>
      <c r="B14" s="5">
        <f>B5</f>
        <v>1.95</v>
      </c>
      <c r="C14" s="6" t="n"/>
    </row>
    <row r="15">
      <c r="A15" s="7" t="inlineStr">
        <is>
          <t>What's left for you</t>
        </is>
      </c>
      <c r="B15" s="8">
        <f>B13-B14</f>
        <v>0.97</v>
      </c>
      <c r="C15" s="9">
        <f>IF(N(B13)=0,"",B15/B13)</f>
        <v>0.332191780821918</v>
      </c>
    </row>
    <row r="16"/>
    <row r="17">
      <c r="A17" t="inlineStr">
        <is>
          <t>A 25% markup on your price, for comparison</t>
        </is>
      </c>
      <c r="B17" s="10">
        <f>ROUND(B13*(1+B4),2)</f>
        <v>3.65</v>
      </c>
    </row>
    <row r="18">
      <c r="A18" t="inlineStr">
        <is>
          <t>The store pays, at the distributor's margin</t>
        </is>
      </c>
      <c r="B18" s="10">
        <f>B12</f>
        <v>3.89</v>
      </c>
    </row>
    <row r="19"/>
    <row r="20" ht="30" customHeight="1">
      <c r="A20" s="1" t="inlineStr">
        <is>
          <t>Direct against a distributor</t>
        </is>
      </c>
      <c r="B20" s="1" t="inlineStr">
        <is>
          <t>Direct to stores</t>
        </is>
      </c>
      <c r="C20" s="1" t="inlineStr">
        <is>
          <t>Through the distributor</t>
        </is>
      </c>
    </row>
    <row r="21">
      <c r="A21" t="inlineStr">
        <is>
          <t>You receive per unit</t>
        </is>
      </c>
      <c r="B21" s="5">
        <f>B12</f>
        <v>3.89</v>
      </c>
      <c r="C21" s="5">
        <f>B13</f>
        <v>2.92</v>
      </c>
    </row>
    <row r="22">
      <c r="A22" t="inlineStr">
        <is>
          <t>Your full cost per unit</t>
        </is>
      </c>
      <c r="B22" s="5">
        <f>B5</f>
        <v>1.95</v>
      </c>
      <c r="C22" s="5">
        <f>B5</f>
        <v>1.95</v>
      </c>
    </row>
    <row r="23">
      <c r="A23" t="inlineStr">
        <is>
          <t>Delivery per unit</t>
        </is>
      </c>
      <c r="B23" s="5">
        <f>B6</f>
        <v>0.4</v>
      </c>
      <c r="C23" s="5">
        <f>0</f>
        <v>0</v>
      </c>
    </row>
    <row r="24">
      <c r="A24" t="inlineStr">
        <is>
          <t>Left per unit</t>
        </is>
      </c>
      <c r="B24" s="5">
        <f>B21-B22-B23</f>
        <v>1.54</v>
      </c>
      <c r="C24" s="5">
        <f>C21-C22-C23</f>
        <v>0.97</v>
      </c>
    </row>
    <row r="25">
      <c r="A25" t="inlineStr">
        <is>
          <t>Margin on what you receive</t>
        </is>
      </c>
      <c r="B25" s="6">
        <f>IF(N(B21)=0,"",B24/B21)</f>
        <v>0.395886889460154</v>
      </c>
      <c r="C25" s="6">
        <f>IF(N(C21)=0,"",C24/C21)</f>
        <v>0.332191780821918</v>
      </c>
    </row>
    <row r="26">
      <c r="A26" t="inlineStr">
        <is>
          <t>Units a month</t>
        </is>
      </c>
      <c r="B26" s="11">
        <f>B7</f>
        <v>600</v>
      </c>
      <c r="C26" s="11">
        <f>B8</f>
        <v>2400</v>
      </c>
    </row>
    <row r="27">
      <c r="A27" s="7" t="inlineStr">
        <is>
          <t>Left a month</t>
        </is>
      </c>
      <c r="B27" s="8">
        <f>ROUND(B24*B26,2)</f>
        <v>924</v>
      </c>
      <c r="C27" s="8">
        <f>ROUND(C24*C26,2)</f>
        <v>2328</v>
      </c>
    </row>
    <row r="28">
      <c r="A28" t="inlineStr">
        <is>
          <t>Units a month through the distributor that leave as much as direct</t>
        </is>
      </c>
      <c r="C28" s="11">
        <f>IF(N(C24)&lt;=0,"",ROUNDUP(B27/C24,0))</f>
        <v>953</v>
      </c>
    </row>
    <row r="29"/>
    <row r="30">
      <c r="A30" s="12" t="inlineStr">
        <is>
          <t>Type your own shelf price, margins, cost, delivery and volumes in the shaded cells.</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A10"/>
  <sheetViews>
    <sheetView tabSelected="0" workbookViewId="0">
      <selection activeCell="A1" sqref="A1"/>
    </sheetView>
  </sheetViews>
  <sheetFormatPr baseColWidth="8" defaultRowHeight="15"/>
  <cols>
    <col width="110" customWidth="1" min="1" max="1"/>
  </cols>
  <sheetData>
    <row r="1" ht="22" customHeight="1">
      <c r="A1" s="13" t="inlineStr">
        <is>
          <t>Distributor margin calculator</t>
        </is>
      </c>
    </row>
    <row r="2" ht="15" customHeight="1">
      <c r="A2" s="14" t="inlineStr">
        <is>
          <t>From the article: https://www.tarostack.com/articles/distributor-margin</t>
        </is>
      </c>
    </row>
    <row r="3" ht="15" customHeight="1">
      <c r="A3" s="14" t="inlineStr"/>
    </row>
    <row r="4" ht="15" customHeight="1">
      <c r="A4" s="14" t="inlineStr">
        <is>
          <t>Type the shelf price, the store's margin, the distributor's margin and your full cost per unit.</t>
        </is>
      </c>
    </row>
    <row r="5" ht="30" customHeight="1">
      <c r="A5" s="14" t="inlineStr">
        <is>
          <t>It works back down the price ladder: what the store pays the distributor, what the distributor pays you, and what's left for you, with the margin at each step.</t>
        </is>
      </c>
    </row>
    <row r="6" ht="45" customHeight="1">
      <c r="A6" s="14" t="inlineStr">
        <is>
          <t>Both margins are margins on the selling price, the way stores and distributors usually quote them. The line below the ladder shows what a markup of the same percentage would give instead, the common mistake.</t>
        </is>
      </c>
    </row>
    <row r="7" ht="45" customHeight="1">
      <c r="A7" s="14" t="inlineStr">
        <is>
          <t>The last table compares selling direct to stores, with your delivery cost, against selling through the distributor, per unit and per month, and the distributor volume that leaves as much as selling direct.</t>
        </is>
      </c>
    </row>
    <row r="8" ht="15" customHeight="1">
      <c r="A8" s="14" t="inlineStr"/>
    </row>
    <row r="9" ht="15" customHeight="1">
      <c r="A9" s="14" t="inlineStr">
        <is>
          <t>Works in Excel (2010 and later), Google Sheets, LibreOffice and Numbers. No macros.</t>
        </is>
      </c>
    </row>
    <row r="10" ht="30" customHeight="1">
      <c r="A10" s="1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