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roducts" sheetId="2" state="visible" r:id="rId2"/>
    <sheet xmlns:r="http://schemas.openxmlformats.org/officeDocument/2006/relationships" name="The day" sheetId="3" state="visible" r:id="rId3"/>
  </sheets>
  <definedNames>
    <definedName name="_xlnm.Print_Titles" localSheetId="1">'Products'!$1:$1</definedName>
    <definedName name="_xlnm.Print_Titles" localSheetId="2">'The day'!$1:$1</definedName>
  </definedNames>
  <calcPr calcId="124519" fullCalcOnLoad="1"/>
</workbook>
</file>

<file path=xl/styles.xml><?xml version="1.0" encoding="utf-8"?>
<styleSheet xmlns="http://schemas.openxmlformats.org/spreadsheetml/2006/main">
  <numFmts count="5">
    <numFmt numFmtId="164" formatCode="$#,##0.00"/>
    <numFmt numFmtId="165" formatCode="0.0%"/>
    <numFmt numFmtId="166" formatCode="0.0"/>
    <numFmt numFmtId="167" formatCode="$#,##0.00;-$#,##0.00"/>
    <numFmt numFmtId="168" formatCode="$#,##0"/>
  </numFmts>
  <fonts count="5">
    <font>
      <name val="Calibri"/>
      <family val="2"/>
      <color theme="1"/>
      <sz val="11"/>
      <scheme val="minor"/>
    </font>
    <font>
      <b val="1"/>
      <color rgb="00533787"/>
    </font>
    <font>
      <b val="1"/>
    </font>
    <font>
      <i val="1"/>
      <color rgb="006B6379"/>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9">
    <xf numFmtId="0" fontId="0" fillId="0" borderId="0" pivotButton="0" quotePrefix="0" xfId="0"/>
    <xf numFmtId="0" fontId="4" fillId="0" borderId="0" pivotButton="0" quotePrefix="0" xfId="0"/>
    <xf numFmtId="0" fontId="0" fillId="0" borderId="0" applyAlignment="1" pivotButton="0" quotePrefix="0" xfId="0">
      <alignment vertical="top" wrapText="1"/>
    </xf>
    <xf numFmtId="0" fontId="1" fillId="2" borderId="0" applyAlignment="1" pivotButton="0" quotePrefix="0" xfId="0">
      <alignment vertical="center" wrapText="1"/>
    </xf>
    <xf numFmtId="164" fontId="0" fillId="0" borderId="0" pivotButton="0" quotePrefix="0" xfId="0"/>
    <xf numFmtId="0" fontId="2" fillId="0" borderId="0" pivotButton="0" quotePrefix="0" xfId="0"/>
    <xf numFmtId="164" fontId="2" fillId="0" borderId="0" pivotButton="0" quotePrefix="0" xfId="0"/>
    <xf numFmtId="0" fontId="1" fillId="0" borderId="0" pivotButton="0" quotePrefix="0" xfId="0"/>
    <xf numFmtId="9" fontId="0" fillId="3" borderId="0" pivotButton="0" quotePrefix="0" xfId="0"/>
    <xf numFmtId="0" fontId="3" fillId="0" borderId="0" pivotButton="0" quotePrefix="0" xfId="0"/>
    <xf numFmtId="165" fontId="0" fillId="3" borderId="0" pivotButton="0" quotePrefix="0" xfId="0"/>
    <xf numFmtId="164" fontId="0" fillId="3" borderId="0" pivotButton="0" quotePrefix="0" xfId="0"/>
    <xf numFmtId="166" fontId="0" fillId="3" borderId="0" pivotButton="0" quotePrefix="0" xfId="0"/>
    <xf numFmtId="1" fontId="0" fillId="3" borderId="0" pivotButton="0" quotePrefix="0" xfId="0"/>
    <xf numFmtId="167" fontId="2" fillId="0" borderId="0" pivotButton="0" quotePrefix="0" xfId="0"/>
    <xf numFmtId="167" fontId="0" fillId="0" borderId="0" pivotButton="0" quotePrefix="0" xfId="0"/>
    <xf numFmtId="165" fontId="0" fillId="0" borderId="0" pivotButton="0" quotePrefix="0" xfId="0"/>
    <xf numFmtId="168" fontId="2"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 t="inlineStr">
        <is>
          <t>Farmers market day calculator</t>
        </is>
      </c>
    </row>
    <row r="2">
      <c r="A2" s="2" t="inlineStr">
        <is>
          <t>From the article: https://www.tarostack.com/articles/cost-to-sell-at-a-farmers-market</t>
        </is>
      </c>
    </row>
    <row r="3">
      <c r="A3" s="2" t="inlineStr"/>
    </row>
    <row r="4">
      <c r="A4" s="2" t="inlineStr">
        <is>
          <t>Products: each product's price, cost each and how many sold. Sales and cost of goods work themselves out.</t>
        </is>
      </c>
    </row>
    <row r="5">
      <c r="A5" s="2" t="inlineStr">
        <is>
          <t>The day: type your card share and fee, booth fee, help, driving, samples and season costs in the shaded cells. It works out the day's profit, the profit for each of your hours, the break-even sales and the customers you need to reach it.</t>
        </is>
      </c>
    </row>
    <row r="6">
      <c r="A6" s="2" t="inlineStr"/>
    </row>
    <row r="7">
      <c r="A7" s="2" t="inlineStr">
        <is>
          <t>Works in Excel (2010 and later), Google Sheets, LibreOffice and Numbers. No macros.</t>
        </is>
      </c>
    </row>
    <row r="8">
      <c r="A8" s="2" t="inlineStr">
        <is>
          <t>Free to use and change. Made by TaroStack, inventory and production software for small producers: https://www.tarostack.com</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F23"/>
  <sheetViews>
    <sheetView workbookViewId="0">
      <pane ySplit="1" topLeftCell="A2" activePane="bottomLeft" state="frozen"/>
      <selection pane="bottomLeft" activeCell="A1" sqref="A1"/>
    </sheetView>
  </sheetViews>
  <sheetFormatPr baseColWidth="8" defaultRowHeight="15"/>
  <cols>
    <col width="30" customWidth="1" min="1" max="1"/>
    <col width="8" customWidth="1" min="2" max="2"/>
    <col width="9" customWidth="1" min="3" max="3"/>
    <col width="11" customWidth="1" min="4" max="4"/>
    <col width="10" customWidth="1" min="5" max="5"/>
    <col width="13" customWidth="1" min="6" max="6"/>
  </cols>
  <sheetData>
    <row r="1">
      <c r="A1" s="3" t="inlineStr">
        <is>
          <t>Product</t>
        </is>
      </c>
      <c r="B1" s="3" t="inlineStr">
        <is>
          <t>Sold</t>
        </is>
      </c>
      <c r="C1" s="3" t="inlineStr">
        <is>
          <t>Price</t>
        </is>
      </c>
      <c r="D1" s="3" t="inlineStr">
        <is>
          <t>Sales</t>
        </is>
      </c>
      <c r="E1" s="3" t="inlineStr">
        <is>
          <t>Cost each</t>
        </is>
      </c>
      <c r="F1" s="3" t="inlineStr">
        <is>
          <t>Cost of goods</t>
        </is>
      </c>
    </row>
    <row r="2">
      <c r="A2" t="inlineStr">
        <is>
          <t>Taro chips, 5 oz</t>
        </is>
      </c>
      <c r="B2" t="n">
        <v>40</v>
      </c>
      <c r="C2" s="4" t="n">
        <v>7</v>
      </c>
      <c r="D2" s="4">
        <f>IF(OR(B2="",C2=""),"",B2*C2)</f>
        <v>280</v>
      </c>
      <c r="E2" s="4" t="n">
        <v>2.1</v>
      </c>
      <c r="F2" s="4">
        <f>IF(OR(B2="",E2=""),"",ROUND(B2*E2,2))</f>
        <v>84</v>
      </c>
    </row>
    <row r="3">
      <c r="A3" t="inlineStr">
        <is>
          <t>Guava jam, 8 oz</t>
        </is>
      </c>
      <c r="B3" t="n">
        <v>15</v>
      </c>
      <c r="C3" s="4" t="n">
        <v>12</v>
      </c>
      <c r="D3" s="4">
        <f>IF(OR(B3="",C3=""),"",B3*C3)</f>
        <v>180</v>
      </c>
      <c r="E3" s="4" t="n">
        <v>5.22</v>
      </c>
      <c r="F3" s="4">
        <f>IF(OR(B3="",E3=""),"",ROUND(B3*E3,2))</f>
        <v>78.3</v>
      </c>
    </row>
    <row r="4">
      <c r="A4" t="inlineStr">
        <is>
          <t>Chili pepper water, 5 fl oz</t>
        </is>
      </c>
      <c r="B4" t="n">
        <v>15</v>
      </c>
      <c r="C4" s="4" t="n">
        <v>9</v>
      </c>
      <c r="D4" s="4">
        <f>IF(OR(B4="",C4=""),"",B4*C4)</f>
        <v>135</v>
      </c>
      <c r="E4" s="4" t="n">
        <v>2.27</v>
      </c>
      <c r="F4" s="4">
        <f>IF(OR(B4="",E4=""),"",ROUND(B4*E4,2))</f>
        <v>34.05</v>
      </c>
    </row>
    <row r="5">
      <c r="C5" s="4" t="n"/>
      <c r="D5" s="4" t="str">
        <f>IF(OR(B5="",C5=""),"",B5*C5)</f>
        <v/>
      </c>
      <c r="E5" s="4" t="n"/>
      <c r="F5" s="4" t="str">
        <f>IF(OR(B5="",E5=""),"",ROUND(B5*E5,2))</f>
        <v/>
      </c>
    </row>
    <row r="6">
      <c r="C6" s="4" t="n"/>
      <c r="D6" s="4" t="str">
        <f>IF(OR(B6="",C6=""),"",B6*C6)</f>
        <v/>
      </c>
      <c r="E6" s="4" t="n"/>
      <c r="F6" s="4" t="str">
        <f>IF(OR(B6="",E6=""),"",ROUND(B6*E6,2))</f>
        <v/>
      </c>
    </row>
    <row r="7">
      <c r="C7" s="4" t="n"/>
      <c r="D7" s="4" t="str">
        <f>IF(OR(B7="",C7=""),"",B7*C7)</f>
        <v/>
      </c>
      <c r="E7" s="4" t="n"/>
      <c r="F7" s="4" t="str">
        <f>IF(OR(B7="",E7=""),"",ROUND(B7*E7,2))</f>
        <v/>
      </c>
    </row>
    <row r="8">
      <c r="C8" s="4" t="n"/>
      <c r="D8" s="4" t="str">
        <f>IF(OR(B8="",C8=""),"",B8*C8)</f>
        <v/>
      </c>
      <c r="E8" s="4" t="n"/>
      <c r="F8" s="4" t="str">
        <f>IF(OR(B8="",E8=""),"",ROUND(B8*E8,2))</f>
        <v/>
      </c>
    </row>
    <row r="9">
      <c r="C9" s="4" t="n"/>
      <c r="D9" s="4" t="str">
        <f>IF(OR(B9="",C9=""),"",B9*C9)</f>
        <v/>
      </c>
      <c r="E9" s="4" t="n"/>
      <c r="F9" s="4" t="str">
        <f>IF(OR(B9="",E9=""),"",ROUND(B9*E9,2))</f>
        <v/>
      </c>
    </row>
    <row r="10">
      <c r="C10" s="4" t="n"/>
      <c r="D10" s="4" t="str">
        <f>IF(OR(B10="",C10=""),"",B10*C10)</f>
        <v/>
      </c>
      <c r="E10" s="4" t="n"/>
      <c r="F10" s="4" t="str">
        <f>IF(OR(B10="",E10=""),"",ROUND(B10*E10,2))</f>
        <v/>
      </c>
    </row>
    <row r="11">
      <c r="C11" s="4" t="n"/>
      <c r="D11" s="4" t="str">
        <f>IF(OR(B11="",C11=""),"",B11*C11)</f>
        <v/>
      </c>
      <c r="E11" s="4" t="n"/>
      <c r="F11" s="4" t="str">
        <f>IF(OR(B11="",E11=""),"",ROUND(B11*E11,2))</f>
        <v/>
      </c>
    </row>
    <row r="12">
      <c r="C12" s="4" t="n"/>
      <c r="D12" s="4" t="str">
        <f>IF(OR(B12="",C12=""),"",B12*C12)</f>
        <v/>
      </c>
      <c r="E12" s="4" t="n"/>
      <c r="F12" s="4" t="str">
        <f>IF(OR(B12="",E12=""),"",ROUND(B12*E12,2))</f>
        <v/>
      </c>
    </row>
    <row r="13">
      <c r="C13" s="4" t="n"/>
      <c r="D13" s="4" t="str">
        <f>IF(OR(B13="",C13=""),"",B13*C13)</f>
        <v/>
      </c>
      <c r="E13" s="4" t="n"/>
      <c r="F13" s="4" t="str">
        <f>IF(OR(B13="",E13=""),"",ROUND(B13*E13,2))</f>
        <v/>
      </c>
    </row>
    <row r="14">
      <c r="C14" s="4" t="n"/>
      <c r="D14" s="4" t="str">
        <f>IF(OR(B14="",C14=""),"",B14*C14)</f>
        <v/>
      </c>
      <c r="E14" s="4" t="n"/>
      <c r="F14" s="4" t="str">
        <f>IF(OR(B14="",E14=""),"",ROUND(B14*E14,2))</f>
        <v/>
      </c>
    </row>
    <row r="15">
      <c r="C15" s="4" t="n"/>
      <c r="D15" s="4" t="str">
        <f>IF(OR(B15="",C15=""),"",B15*C15)</f>
        <v/>
      </c>
      <c r="E15" s="4" t="n"/>
      <c r="F15" s="4" t="str">
        <f>IF(OR(B15="",E15=""),"",ROUND(B15*E15,2))</f>
        <v/>
      </c>
    </row>
    <row r="16">
      <c r="C16" s="4" t="n"/>
      <c r="D16" s="4" t="str">
        <f>IF(OR(B16="",C16=""),"",B16*C16)</f>
        <v/>
      </c>
      <c r="E16" s="4" t="n"/>
      <c r="F16" s="4" t="str">
        <f>IF(OR(B16="",E16=""),"",ROUND(B16*E16,2))</f>
        <v/>
      </c>
    </row>
    <row r="17">
      <c r="C17" s="4" t="n"/>
      <c r="D17" s="4" t="str">
        <f>IF(OR(B17="",C17=""),"",B17*C17)</f>
        <v/>
      </c>
      <c r="E17" s="4" t="n"/>
      <c r="F17" s="4" t="str">
        <f>IF(OR(B17="",E17=""),"",ROUND(B17*E17,2))</f>
        <v/>
      </c>
    </row>
    <row r="18">
      <c r="C18" s="4" t="n"/>
      <c r="D18" s="4" t="str">
        <f>IF(OR(B18="",C18=""),"",B18*C18)</f>
        <v/>
      </c>
      <c r="E18" s="4" t="n"/>
      <c r="F18" s="4" t="str">
        <f>IF(OR(B18="",E18=""),"",ROUND(B18*E18,2))</f>
        <v/>
      </c>
    </row>
    <row r="19">
      <c r="C19" s="4" t="n"/>
      <c r="D19" s="4" t="str">
        <f>IF(OR(B19="",C19=""),"",B19*C19)</f>
        <v/>
      </c>
      <c r="E19" s="4" t="n"/>
      <c r="F19" s="4" t="str">
        <f>IF(OR(B19="",E19=""),"",ROUND(B19*E19,2))</f>
        <v/>
      </c>
    </row>
    <row r="20">
      <c r="C20" s="4" t="n"/>
      <c r="D20" s="4" t="str">
        <f>IF(OR(B20="",C20=""),"",B20*C20)</f>
        <v/>
      </c>
      <c r="E20" s="4" t="n"/>
      <c r="F20" s="4" t="str">
        <f>IF(OR(B20="",E20=""),"",ROUND(B20*E20,2))</f>
        <v/>
      </c>
    </row>
    <row r="21">
      <c r="C21" s="4" t="n"/>
      <c r="D21" s="4" t="str">
        <f>IF(OR(B21="",C21=""),"",B21*C21)</f>
        <v/>
      </c>
      <c r="E21" s="4" t="n"/>
      <c r="F21" s="4" t="str">
        <f>IF(OR(B21="",E21=""),"",ROUND(B21*E21,2))</f>
        <v/>
      </c>
    </row>
    <row r="23">
      <c r="A23" s="5" t="inlineStr">
        <is>
          <t>Total</t>
        </is>
      </c>
      <c r="B23" s="5">
        <f>SUM(B2:B21)</f>
        <v>70</v>
      </c>
      <c r="D23" s="6">
        <f>SUM(D2:D21)</f>
        <v>595</v>
      </c>
      <c r="F23" s="6">
        <f>SUM(F2:F21)</f>
        <v>196.35</v>
      </c>
    </row>
  </sheetData>
  <printOptions gridLines="1"/>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C31"/>
  <sheetViews>
    <sheetView workbookViewId="0">
      <selection activeCell="A1" sqref="A1"/>
    </sheetView>
  </sheetViews>
  <sheetFormatPr baseColWidth="8" defaultRowHeight="15"/>
  <cols>
    <col width="40" customWidth="1" min="1" max="1"/>
    <col width="14" customWidth="1" min="2" max="2"/>
    <col width="50" customWidth="1" min="3" max="3"/>
  </cols>
  <sheetData>
    <row r="1">
      <c r="A1" s="7" t="inlineStr">
        <is>
          <t>Your numbers</t>
        </is>
      </c>
    </row>
    <row r="2">
      <c r="A2" t="inlineStr">
        <is>
          <t>Share of sales taken by card</t>
        </is>
      </c>
      <c r="B2" s="8" t="n">
        <v>0.8</v>
      </c>
      <c r="C2" s="9" t="inlineStr">
        <is>
          <t>Type your own numbers in the shaded cells, rows 2 to 13.</t>
        </is>
      </c>
    </row>
    <row r="3">
      <c r="A3" t="inlineStr">
        <is>
          <t>Card fee</t>
        </is>
      </c>
      <c r="B3" s="10" t="n">
        <v>0.03</v>
      </c>
    </row>
    <row r="4">
      <c r="A4" t="inlineStr">
        <is>
          <t>Booth fee, flat</t>
        </is>
      </c>
      <c r="B4" s="11" t="n">
        <v>40</v>
      </c>
    </row>
    <row r="5">
      <c r="A5" t="inlineStr">
        <is>
          <t>Booth fee, share of sales (if the market charges one)</t>
        </is>
      </c>
      <c r="B5" s="10" t="n">
        <v>0</v>
      </c>
    </row>
    <row r="6">
      <c r="A6" t="inlineStr">
        <is>
          <t>Helper hours</t>
        </is>
      </c>
      <c r="B6" s="12" t="n">
        <v>7</v>
      </c>
    </row>
    <row r="7">
      <c r="A7" t="inlineStr">
        <is>
          <t>Helper pay an hour</t>
        </is>
      </c>
      <c r="B7" s="11" t="n">
        <v>18</v>
      </c>
    </row>
    <row r="8">
      <c r="A8" t="inlineStr">
        <is>
          <t>Driving and parking</t>
        </is>
      </c>
      <c r="B8" s="11" t="n">
        <v>15</v>
      </c>
    </row>
    <row r="9">
      <c r="A9" t="inlineStr">
        <is>
          <t>Samples, at cost</t>
        </is>
      </c>
      <c r="B9" s="11" t="n">
        <v>10</v>
      </c>
    </row>
    <row r="10">
      <c r="A10" t="inlineStr">
        <is>
          <t>Season costs: gear wear, application, permit</t>
        </is>
      </c>
      <c r="B10" s="11" t="n">
        <v>600</v>
      </c>
    </row>
    <row r="11">
      <c r="A11" t="inlineStr">
        <is>
          <t>Market days in the season</t>
        </is>
      </c>
      <c r="B11" s="13" t="n">
        <v>30</v>
      </c>
    </row>
    <row r="12">
      <c r="A12" t="inlineStr">
        <is>
          <t>Your own hours, with setup and driving</t>
        </is>
      </c>
      <c r="B12" s="12" t="n">
        <v>7</v>
      </c>
    </row>
    <row r="13">
      <c r="A13" t="inlineStr">
        <is>
          <t>Average sale per customer</t>
        </is>
      </c>
      <c r="B13" s="11" t="n">
        <v>12</v>
      </c>
    </row>
    <row r="14">
      <c r="A14" t="inlineStr"/>
    </row>
    <row r="15">
      <c r="A15" s="7" t="inlineStr">
        <is>
          <t>The day</t>
        </is>
      </c>
    </row>
    <row r="16">
      <c r="A16" t="inlineStr">
        <is>
          <t>Sales</t>
        </is>
      </c>
      <c r="B16" s="4">
        <f>Products!D23</f>
        <v>595</v>
      </c>
    </row>
    <row r="17">
      <c r="A17" t="inlineStr">
        <is>
          <t>Cost of goods</t>
        </is>
      </c>
      <c r="B17" s="4">
        <f>Products!F23</f>
        <v>196.35</v>
      </c>
    </row>
    <row r="18">
      <c r="A18" t="inlineStr">
        <is>
          <t>Card fees</t>
        </is>
      </c>
      <c r="B18" s="4">
        <f>ROUND(B16*B2*B3,2)</f>
        <v>14.28</v>
      </c>
      <c r="C18" s="9" t="inlineStr">
        <is>
          <t>Of sales taken by card.</t>
        </is>
      </c>
    </row>
    <row r="19">
      <c r="A19" t="inlineStr">
        <is>
          <t>Booth</t>
        </is>
      </c>
      <c r="B19" s="4">
        <f>ROUND(B4+B16*B5,2)</f>
        <v>40</v>
      </c>
      <c r="C19" s="9" t="inlineStr">
        <is>
          <t>Flat fee plus any share of sales.</t>
        </is>
      </c>
    </row>
    <row r="20">
      <c r="A20" t="inlineStr">
        <is>
          <t>Helper</t>
        </is>
      </c>
      <c r="B20" s="4">
        <f>ROUND(B6*B7,2)</f>
        <v>126</v>
      </c>
    </row>
    <row r="21">
      <c r="A21" t="inlineStr">
        <is>
          <t>Driving and parking</t>
        </is>
      </c>
      <c r="B21" s="4">
        <f>B8</f>
        <v>15</v>
      </c>
    </row>
    <row r="22">
      <c r="A22" t="inlineStr">
        <is>
          <t>Samples</t>
        </is>
      </c>
      <c r="B22" s="4">
        <f>B9</f>
        <v>10</v>
      </c>
    </row>
    <row r="23">
      <c r="A23" t="inlineStr">
        <is>
          <t>Share of season costs</t>
        </is>
      </c>
      <c r="B23" s="4">
        <f>IF(N(B11)=0,0,ROUND(B10/B11,2))</f>
        <v>20</v>
      </c>
      <c r="C23" s="9" t="inlineStr">
        <is>
          <t>Season costs divided by market days.</t>
        </is>
      </c>
    </row>
    <row r="24">
      <c r="A24" s="5" t="inlineStr">
        <is>
          <t>Profit for the day</t>
        </is>
      </c>
      <c r="B24" s="14">
        <f>B16-SUM(B17:B23)</f>
        <v>173.37</v>
      </c>
      <c r="C24" s="9" t="inlineStr">
        <is>
          <t>Before your own pay and the year's insurance.</t>
        </is>
      </c>
    </row>
    <row r="25">
      <c r="A25" t="inlineStr">
        <is>
          <t>Profit for each of your hours</t>
        </is>
      </c>
      <c r="B25" s="15">
        <f>IF(N(B12)=0,"",ROUND(B24/B12,2))</f>
        <v>24.77</v>
      </c>
    </row>
    <row r="26">
      <c r="A26" t="inlineStr"/>
    </row>
    <row r="27">
      <c r="A27" s="7" t="inlineStr">
        <is>
          <t>The break-even</t>
        </is>
      </c>
    </row>
    <row r="28">
      <c r="A28" t="inlineStr">
        <is>
          <t>Fixed costs for the day</t>
        </is>
      </c>
      <c r="B28" s="4">
        <f>B4+B20+B21+B22+B23</f>
        <v>211</v>
      </c>
    </row>
    <row r="29">
      <c r="A29" t="inlineStr">
        <is>
          <t>Left of each dollar of sales</t>
        </is>
      </c>
      <c r="B29" s="16">
        <f>IF(N(B16)=0,"",1-B17/B16-B2*B3-B5)</f>
        <v>0.646</v>
      </c>
      <c r="C29" s="9" t="inlineStr">
        <is>
          <t>After cost of goods, card fees and any share-of-sales booth fee.</t>
        </is>
      </c>
    </row>
    <row r="30">
      <c r="A30" s="5" t="inlineStr">
        <is>
          <t>Break-even sales</t>
        </is>
      </c>
      <c r="B30" s="17">
        <f>IF(OR(B29="",N(B29)&lt;=0),"",ROUND(B28/B29,0))</f>
        <v>327</v>
      </c>
    </row>
    <row r="31">
      <c r="A31" t="inlineStr">
        <is>
          <t>Customers to break even</t>
        </is>
      </c>
      <c r="B31" s="18">
        <f>IF(OR(B30="",N(B13)=0),"",ROUNDUP(B30/B13,0))</f>
        <v>28</v>
      </c>
    </row>
  </sheetData>
  <printOptions gridLines="1"/>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