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aster formula" sheetId="2" state="visible" r:id="rId2"/>
    <sheet xmlns:r="http://schemas.openxmlformats.org/officeDocument/2006/relationships" name="Batch record" sheetId="3" state="visible" r:id="rId3"/>
  </sheets>
  <definedNames>
    <definedName name="_xlnm.Print_Titles" localSheetId="2">'Batch record'!$1:$1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1" fillId="0" borderId="0" pivotButton="0" quotePrefix="0" xfId="0"/>
    <xf numFmtId="9" fontId="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Cosmetic batch record template</t>
        </is>
      </c>
    </row>
    <row r="2">
      <c r="A2" s="2" t="inlineStr">
        <is>
          <t>From the article: https://www.tarostack.com/articles/cosmetic-batch-record-template</t>
        </is>
      </c>
    </row>
    <row r="3">
      <c r="A3" s="2" t="inlineStr"/>
    </row>
    <row r="4">
      <c r="A4" s="2" t="inlineStr">
        <is>
          <t>Master formula: each ingredient as a percentage of the batch, with its INCI name, the batch size and the fill weight. Change it only by making a new version.</t>
        </is>
      </c>
    </row>
    <row r="5">
      <c r="A5" s="2" t="inlineStr">
        <is>
          <t>Batch record: one per batch. Targets come from the master; type what you actually weighed, the supplier lot, and two sets of initials (weighed by, checked by).</t>
        </is>
      </c>
    </row>
    <row r="6">
      <c r="A6" s="2" t="inlineStr">
        <is>
          <t>Steps, checks and limits follow the master; the results and times are filled in as you go. Yield is jars filled against the theoretical.</t>
        </is>
      </c>
    </row>
    <row r="7">
      <c r="A7" s="2" t="inlineStr">
        <is>
          <t>The example is a whipped body butter made up for the article. Use your own formula and your own checks.</t>
        </is>
      </c>
    </row>
    <row r="8">
      <c r="A8" s="2" t="inlineStr"/>
    </row>
    <row r="9">
      <c r="A9" s="2" t="inlineStr">
        <is>
          <t>This is general information, not legal advice. Cosmetic GMP rules under MoCRA hadn't been finalized when this was written; check FDA's current position.</t>
        </is>
      </c>
    </row>
    <row r="10">
      <c r="A10" s="2" t="inlineStr">
        <is>
          <t>Works in Excel (2010 and later), Google Sheets, LibreOffice and Numbers. No macros.</t>
        </is>
      </c>
    </row>
    <row r="11">
      <c r="A11" s="2" t="inlineStr">
        <is>
          <t>Free to use and change. Made by TaroStack, inventory and production software for small producers: https://www.tarostack.com</t>
        </is>
      </c>
    </row>
    <row r="12">
      <c r="A12" s="2" t="inlineStr">
        <is>
          <t>In TaroStack, the formula is a versioned recipe, and recording a batch takes each ingredient from its lot and notes which lot it was.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11" customWidth="1" min="3" max="3"/>
    <col width="34" customWidth="1" min="4" max="4"/>
    <col width="22" customWidth="1" min="6" max="6"/>
    <col width="18" customWidth="1" min="7" max="7"/>
  </cols>
  <sheetData>
    <row r="1">
      <c r="A1" s="3" t="inlineStr">
        <is>
          <t>Ingredient (common name)</t>
        </is>
      </c>
      <c r="B1" s="3" t="inlineStr">
        <is>
          <t>INCI name</t>
        </is>
      </c>
      <c r="C1" s="3" t="inlineStr">
        <is>
          <t>% of batch</t>
        </is>
      </c>
      <c r="D1" s="3" t="inlineStr">
        <is>
          <t>Notes</t>
        </is>
      </c>
      <c r="F1" s="4" t="inlineStr">
        <is>
          <t>Version</t>
        </is>
      </c>
      <c r="G1" t="inlineStr">
        <is>
          <t>v2, August 2026</t>
        </is>
      </c>
    </row>
    <row r="2">
      <c r="A2" t="inlineStr">
        <is>
          <t>Shea butter</t>
        </is>
      </c>
      <c r="B2" t="inlineStr">
        <is>
          <t>Butyrospermum Parkii (Shea) Butter</t>
        </is>
      </c>
      <c r="C2" s="5" t="n">
        <v>0.4</v>
      </c>
      <c r="D2" t="inlineStr"/>
      <c r="F2" s="4" t="inlineStr">
        <is>
          <t>Batch size (g)</t>
        </is>
      </c>
      <c r="G2" t="n">
        <v>4000</v>
      </c>
    </row>
    <row r="3">
      <c r="A3" t="inlineStr">
        <is>
          <t>Mango butter</t>
        </is>
      </c>
      <c r="B3" t="inlineStr">
        <is>
          <t>Mangifera Indica (Mango) Seed Butter</t>
        </is>
      </c>
      <c r="C3" s="5" t="n">
        <v>0.2</v>
      </c>
      <c r="D3" t="inlineStr"/>
      <c r="F3" s="4" t="inlineStr">
        <is>
          <t>Fill weight per jar (g)</t>
        </is>
      </c>
      <c r="G3" t="n">
        <v>113</v>
      </c>
    </row>
    <row r="4">
      <c r="A4" t="inlineStr">
        <is>
          <t>Coconut oil</t>
        </is>
      </c>
      <c r="B4" t="inlineStr">
        <is>
          <t>Cocos Nucifera (Coconut) Oil</t>
        </is>
      </c>
      <c r="C4" s="5" t="n">
        <v>0.2</v>
      </c>
      <c r="D4" t="inlineStr"/>
      <c r="F4" s="4" t="inlineStr">
        <is>
          <t>Theoretical jars</t>
        </is>
      </c>
      <c r="G4">
        <f>ROUNDDOWN(G2/G3,0)</f>
        <v>35</v>
      </c>
    </row>
    <row r="5">
      <c r="A5" t="inlineStr">
        <is>
          <t>Jojoba oil</t>
        </is>
      </c>
      <c r="B5" t="inlineStr">
        <is>
          <t>Simmondsia Chinensis (Jojoba) Seed Oil</t>
        </is>
      </c>
      <c r="C5" s="5" t="n">
        <v>0.15</v>
      </c>
      <c r="D5" t="inlineStr"/>
      <c r="F5" s="4" t="inlineStr">
        <is>
          <t>Acceptable yield</t>
        </is>
      </c>
      <c r="G5" t="inlineStr">
        <is>
          <t>95% to 100%</t>
        </is>
      </c>
    </row>
    <row r="6">
      <c r="A6" t="inlineStr">
        <is>
          <t>Arrowroot powder</t>
        </is>
      </c>
      <c r="B6" t="inlineStr">
        <is>
          <t>Maranta Arundinacea Root Powder</t>
        </is>
      </c>
      <c r="C6" s="5" t="n">
        <v>0.04</v>
      </c>
      <c r="D6" t="inlineStr">
        <is>
          <t>Cuts the greasy feel</t>
        </is>
      </c>
    </row>
    <row r="7">
      <c r="A7" t="inlineStr">
        <is>
          <t>Lavender essential oil</t>
        </is>
      </c>
      <c r="B7" t="inlineStr">
        <is>
          <t>Lavandula Angustifolia (Lavender) Oil</t>
        </is>
      </c>
      <c r="C7" s="5" t="n">
        <v>0.01</v>
      </c>
      <c r="D7" t="inlineStr"/>
    </row>
    <row r="8">
      <c r="A8" s="6" t="inlineStr">
        <is>
          <t>Total (must be 100%)</t>
        </is>
      </c>
      <c r="B8" t="inlineStr"/>
      <c r="C8" s="5">
        <f>SUM(C2:C7)</f>
        <v>1</v>
      </c>
      <c r="D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3" customWidth="1" min="3" max="3"/>
    <col width="13" customWidth="1" min="4" max="4"/>
    <col width="11" customWidth="1" min="5" max="5"/>
    <col width="11" customWidth="1" min="6" max="6"/>
    <col width="12" customWidth="1" min="7" max="7"/>
    <col width="30" customWidth="1" min="8" max="8"/>
  </cols>
  <sheetData>
    <row r="1">
      <c r="A1" s="6" t="inlineStr">
        <is>
          <t>Product</t>
        </is>
      </c>
      <c r="B1" t="inlineStr">
        <is>
          <t>Whipped body butter, lavender, 4 oz</t>
        </is>
      </c>
    </row>
    <row r="2">
      <c r="A2" s="6" t="inlineStr">
        <is>
          <t>Batch code</t>
        </is>
      </c>
      <c r="B2" t="inlineStr">
        <is>
          <t>BB-260930-A</t>
        </is>
      </c>
    </row>
    <row r="3">
      <c r="A3" s="6" t="inlineStr">
        <is>
          <t>Date</t>
        </is>
      </c>
      <c r="B3" s="7" t="n">
        <v>46295</v>
      </c>
    </row>
    <row r="4">
      <c r="A4" s="6" t="inlineStr">
        <is>
          <t>Master formula</t>
        </is>
      </c>
      <c r="B4" t="inlineStr">
        <is>
          <t>v2, August 2026</t>
        </is>
      </c>
    </row>
    <row r="5">
      <c r="A5" s="6" t="inlineStr">
        <is>
          <t>Batch size (g)</t>
        </is>
      </c>
      <c r="B5">
        <f>'Master formula'!G2</f>
        <v>4000</v>
      </c>
    </row>
    <row r="6">
      <c r="A6" s="6" t="inlineStr">
        <is>
          <t>Made by</t>
        </is>
      </c>
      <c r="B6" t="inlineStr">
        <is>
          <t>JW</t>
        </is>
      </c>
    </row>
    <row r="8">
      <c r="A8" s="8" t="inlineStr">
        <is>
          <t>Ingredient</t>
        </is>
      </c>
      <c r="B8" s="8" t="inlineStr">
        <is>
          <t>Supplier lot</t>
        </is>
      </c>
      <c r="C8" s="8" t="inlineStr">
        <is>
          <t>Target (g)</t>
        </is>
      </c>
      <c r="D8" s="8" t="inlineStr">
        <is>
          <t>Actual (g)</t>
        </is>
      </c>
      <c r="E8" s="8" t="inlineStr">
        <is>
          <t>Weighed by</t>
        </is>
      </c>
      <c r="F8" s="8" t="inlineStr">
        <is>
          <t>Checked by</t>
        </is>
      </c>
      <c r="G8" s="8" t="inlineStr">
        <is>
          <t>Within ±1%?</t>
        </is>
      </c>
      <c r="H8" s="8" t="inlineStr">
        <is>
          <t>Notes</t>
        </is>
      </c>
    </row>
    <row r="9">
      <c r="A9" t="inlineStr">
        <is>
          <t>Shea butter</t>
        </is>
      </c>
      <c r="B9" s="9" t="inlineStr">
        <is>
          <t>SB-0912</t>
        </is>
      </c>
      <c r="C9" s="10">
        <f>'Master formula'!C2*$B$5</f>
        <v>1600</v>
      </c>
      <c r="D9" t="n">
        <v>1601</v>
      </c>
      <c r="E9" t="inlineStr">
        <is>
          <t>JW</t>
        </is>
      </c>
      <c r="F9" t="inlineStr">
        <is>
          <t>AR</t>
        </is>
      </c>
      <c r="G9" t="str">
        <f>IF(D9="","",IF(ABS(D9-C9)&lt;=C9*0.01,"OK","CHECK"))</f>
        <v>OK</v>
      </c>
    </row>
    <row r="10">
      <c r="A10" t="inlineStr">
        <is>
          <t>Mango butter</t>
        </is>
      </c>
      <c r="B10" s="9" t="inlineStr">
        <is>
          <t>MB-0820</t>
        </is>
      </c>
      <c r="C10" s="10">
        <f>'Master formula'!C3*$B$5</f>
        <v>800</v>
      </c>
      <c r="D10" t="n">
        <v>799</v>
      </c>
      <c r="E10" t="inlineStr">
        <is>
          <t>JW</t>
        </is>
      </c>
      <c r="F10" t="inlineStr">
        <is>
          <t>AR</t>
        </is>
      </c>
      <c r="G10" t="str">
        <f>IF(D10="","",IF(ABS(D10-C10)&lt;=C10*0.01,"OK","CHECK"))</f>
        <v>OK</v>
      </c>
    </row>
    <row r="11">
      <c r="A11" t="inlineStr">
        <is>
          <t>Coconut oil</t>
        </is>
      </c>
      <c r="B11" s="9" t="inlineStr">
        <is>
          <t>CN-0905</t>
        </is>
      </c>
      <c r="C11" s="10">
        <f>'Master formula'!C4*$B$5</f>
        <v>800</v>
      </c>
      <c r="D11" t="n">
        <v>802</v>
      </c>
      <c r="E11" t="inlineStr">
        <is>
          <t>JW</t>
        </is>
      </c>
      <c r="F11" t="inlineStr">
        <is>
          <t>AR</t>
        </is>
      </c>
      <c r="G11" t="str">
        <f>IF(D11="","",IF(ABS(D11-C11)&lt;=C11*0.01,"OK","CHECK"))</f>
        <v>OK</v>
      </c>
    </row>
    <row r="12">
      <c r="A12" t="inlineStr">
        <is>
          <t>Jojoba oil</t>
        </is>
      </c>
      <c r="B12" s="9" t="inlineStr">
        <is>
          <t>JJ-0711</t>
        </is>
      </c>
      <c r="C12" s="10">
        <f>'Master formula'!C5*$B$5</f>
        <v>600</v>
      </c>
      <c r="D12" t="n">
        <v>600</v>
      </c>
      <c r="E12" t="inlineStr">
        <is>
          <t>JW</t>
        </is>
      </c>
      <c r="F12" t="inlineStr">
        <is>
          <t>AR</t>
        </is>
      </c>
      <c r="G12" t="str">
        <f>IF(D12="","",IF(ABS(D12-C12)&lt;=C12*0.01,"OK","CHECK"))</f>
        <v>OK</v>
      </c>
    </row>
    <row r="13">
      <c r="A13" t="inlineStr">
        <is>
          <t>Arrowroot powder</t>
        </is>
      </c>
      <c r="B13" s="9" t="inlineStr">
        <is>
          <t>AR-0605</t>
        </is>
      </c>
      <c r="C13" s="10">
        <f>'Master formula'!C6*$B$5</f>
        <v>160</v>
      </c>
      <c r="D13" t="n">
        <v>160</v>
      </c>
      <c r="E13" t="inlineStr">
        <is>
          <t>JW</t>
        </is>
      </c>
      <c r="F13" t="inlineStr">
        <is>
          <t>AR</t>
        </is>
      </c>
      <c r="G13" t="str">
        <f>IF(D13="","",IF(ABS(D13-C13)&lt;=C13*0.01,"OK","CHECK"))</f>
        <v>OK</v>
      </c>
    </row>
    <row r="14">
      <c r="A14" t="inlineStr">
        <is>
          <t>Lavender essential oil</t>
        </is>
      </c>
      <c r="B14" s="9" t="inlineStr">
        <is>
          <t>LAV-2291</t>
        </is>
      </c>
      <c r="C14" s="10">
        <f>'Master formula'!C7*$B$5</f>
        <v>40</v>
      </c>
      <c r="D14" t="n">
        <v>40</v>
      </c>
      <c r="E14" t="inlineStr">
        <is>
          <t>JW</t>
        </is>
      </c>
      <c r="F14" t="inlineStr">
        <is>
          <t>AR</t>
        </is>
      </c>
      <c r="G14" t="str">
        <f>IF(D14="","",IF(ABS(D14-C14)&lt;=C14*0.01,"OK","CHECK"))</f>
        <v>OK</v>
      </c>
    </row>
    <row r="15">
      <c r="A15" s="6" t="inlineStr">
        <is>
          <t>Batch weight</t>
        </is>
      </c>
      <c r="C15" s="10">
        <f>SUM(C9:C14)</f>
        <v>4000</v>
      </c>
      <c r="D15" s="10">
        <f>SUM(D9:D14)</f>
        <v>4002</v>
      </c>
    </row>
    <row r="17">
      <c r="A17" s="8" t="inlineStr">
        <is>
          <t>Step</t>
        </is>
      </c>
      <c r="B17" s="8" t="inlineStr">
        <is>
          <t>Check</t>
        </is>
      </c>
      <c r="C17" s="8" t="inlineStr">
        <is>
          <t>Limit</t>
        </is>
      </c>
      <c r="D17" s="8" t="inlineStr">
        <is>
          <t>Result</t>
        </is>
      </c>
      <c r="E17" s="8" t="inlineStr">
        <is>
          <t>Time</t>
        </is>
      </c>
      <c r="F17" s="8" t="inlineStr">
        <is>
          <t>Initials</t>
        </is>
      </c>
    </row>
    <row r="18">
      <c r="A18" t="inlineStr">
        <is>
          <t>Melt butters and oils</t>
        </is>
      </c>
      <c r="B18" t="inlineStr">
        <is>
          <t>Temperature</t>
        </is>
      </c>
      <c r="C18" t="inlineStr">
        <is>
          <t>160 to 170°F</t>
        </is>
      </c>
      <c r="D18" t="inlineStr">
        <is>
          <t>165°F</t>
        </is>
      </c>
      <c r="E18" t="inlineStr">
        <is>
          <t>9:10</t>
        </is>
      </c>
      <c r="F18" t="inlineStr">
        <is>
          <t>JW</t>
        </is>
      </c>
    </row>
    <row r="19">
      <c r="A19" t="inlineStr">
        <is>
          <t>Cool</t>
        </is>
      </c>
      <c r="B19" t="inlineStr">
        <is>
          <t>Until opaque at the edges</t>
        </is>
      </c>
      <c r="C19" t="inlineStr">
        <is>
          <t>About 75°F</t>
        </is>
      </c>
      <c r="D19" t="inlineStr">
        <is>
          <t>74°F</t>
        </is>
      </c>
      <c r="E19" t="inlineStr">
        <is>
          <t>10:40</t>
        </is>
      </c>
      <c r="F19" t="inlineStr">
        <is>
          <t>JW</t>
        </is>
      </c>
    </row>
    <row r="20">
      <c r="A20" t="inlineStr">
        <is>
          <t>Add arrowroot and essential oil</t>
        </is>
      </c>
      <c r="B20" t="inlineStr">
        <is>
          <t>Added and mixed</t>
        </is>
      </c>
      <c r="C20" t="inlineStr">
        <is>
          <t>Both added</t>
        </is>
      </c>
      <c r="D20" t="inlineStr">
        <is>
          <t>Yes</t>
        </is>
      </c>
      <c r="E20" t="inlineStr">
        <is>
          <t>10:45</t>
        </is>
      </c>
      <c r="F20" t="inlineStr">
        <is>
          <t>JW</t>
        </is>
      </c>
    </row>
    <row r="21">
      <c r="A21" t="inlineStr">
        <is>
          <t>Whip</t>
        </is>
      </c>
      <c r="B21" t="inlineStr">
        <is>
          <t>Texture</t>
        </is>
      </c>
      <c r="C21" t="inlineStr">
        <is>
          <t>Stiff peaks</t>
        </is>
      </c>
      <c r="D21" t="inlineStr">
        <is>
          <t>Yes</t>
        </is>
      </c>
      <c r="E21" t="inlineStr">
        <is>
          <t>11:00</t>
        </is>
      </c>
      <c r="F21" t="inlineStr">
        <is>
          <t>JW</t>
        </is>
      </c>
    </row>
    <row r="22">
      <c r="A22" t="inlineStr">
        <is>
          <t>Fill</t>
        </is>
      </c>
      <c r="B22" t="inlineStr">
        <is>
          <t>Fill weight, three jars</t>
        </is>
      </c>
      <c r="C22" t="inlineStr">
        <is>
          <t>113 g ± 3</t>
        </is>
      </c>
      <c r="D22" t="inlineStr">
        <is>
          <t>114, 112, 113</t>
        </is>
      </c>
      <c r="E22" t="inlineStr">
        <is>
          <t>11:30</t>
        </is>
      </c>
      <c r="F22" t="inlineStr">
        <is>
          <t>AR</t>
        </is>
      </c>
    </row>
    <row r="23">
      <c r="A23" t="inlineStr">
        <is>
          <t>Label</t>
        </is>
      </c>
      <c r="B23" t="inlineStr">
        <is>
          <t>Batch code on every jar</t>
        </is>
      </c>
      <c r="C23" t="inlineStr">
        <is>
          <t>BB-260930-A</t>
        </is>
      </c>
      <c r="D23" t="inlineStr">
        <is>
          <t>Yes</t>
        </is>
      </c>
      <c r="E23" t="inlineStr">
        <is>
          <t>11:50</t>
        </is>
      </c>
      <c r="F23" t="inlineStr">
        <is>
          <t>AR</t>
        </is>
      </c>
    </row>
    <row r="25">
      <c r="A25" s="6" t="inlineStr">
        <is>
          <t>Theoretical jars</t>
        </is>
      </c>
      <c r="B25" s="10">
        <f>'Master formula'!G4</f>
        <v>35</v>
      </c>
    </row>
    <row r="26">
      <c r="A26" s="6" t="inlineStr">
        <is>
          <t>Jars filled and sellable</t>
        </is>
      </c>
      <c r="B26" s="10" t="n">
        <v>33</v>
      </c>
    </row>
    <row r="27">
      <c r="A27" s="6" t="inlineStr">
        <is>
          <t>Yield</t>
        </is>
      </c>
      <c r="B27" s="11">
        <f>B26/B25</f>
        <v>0.942857142857143</v>
      </c>
    </row>
    <row r="28">
      <c r="A28" s="6" t="inlineStr">
        <is>
          <t>Within 95% to 100%?</t>
        </is>
      </c>
      <c r="B28" s="9" t="str">
        <f>IF(B27&gt;=0.95,"Yes","No: deviation note below")</f>
        <v>No: deviation note below</v>
      </c>
    </row>
    <row r="29">
      <c r="A29" s="6" t="inlineStr">
        <is>
          <t>Jars and lids, lot</t>
        </is>
      </c>
      <c r="B29" s="9" t="inlineStr">
        <is>
          <t>J-0815</t>
        </is>
      </c>
    </row>
    <row r="30">
      <c r="A30" s="6" t="inlineStr">
        <is>
          <t>Labels, lot</t>
        </is>
      </c>
      <c r="B30" s="9" t="inlineStr">
        <is>
          <t>L-0902</t>
        </is>
      </c>
    </row>
    <row r="31">
      <c r="A31" s="6" t="inlineStr">
        <is>
          <t>Appearance and scent</t>
        </is>
      </c>
      <c r="B31" s="9" t="inlineStr">
        <is>
          <t>As standard</t>
        </is>
      </c>
    </row>
    <row r="32">
      <c r="A32" s="6" t="inlineStr">
        <is>
          <t>Released by, date</t>
        </is>
      </c>
      <c r="B32" s="9" t="inlineStr">
        <is>
          <t>Owner, Oct 1</t>
        </is>
      </c>
    </row>
    <row r="33">
      <c r="A33" s="6" t="inlineStr">
        <is>
          <t>Deviation note</t>
        </is>
      </c>
      <c r="B33" s="9" t="inlineStr">
        <is>
          <t>One jar short of 95% (34 needed): whipped butter left in the bowl; scrape the bowl twice next time.</t>
        </is>
      </c>
    </row>
  </sheetData>
  <printOptions gridLines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