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ekly count" sheetId="1" state="visible" r:id="rId1"/>
    <sheet xmlns:r="http://schemas.openxmlformats.org/officeDocument/2006/relationships" name="Drink costs" sheetId="2" state="visible" r:id="rId2"/>
    <sheet xmlns:r="http://schemas.openxmlformats.org/officeDocument/2006/relationships" name="Read me" sheetId="3" state="visible" r:id="rId3"/>
  </sheets>
  <definedNames>
    <definedName name="_xlnm.Print_Titles" localSheetId="0">'Weekly count'!$1:$1</definedName>
    <definedName name="_xlnm.Print_Titles" localSheetId="1">'Drink costs'!$1:$1</definedName>
  </definedNames>
  <calcPr calcId="124519" fullCalcOnLoad="1"/>
</workbook>
</file>

<file path=xl/styles.xml><?xml version="1.0" encoding="utf-8"?>
<styleSheet xmlns="http://schemas.openxmlformats.org/spreadsheetml/2006/main">
  <numFmts count="2">
    <numFmt numFmtId="164" formatCode="$#,##0.00"/>
    <numFmt numFmtId="165" formatCode="0.0%"/>
  </numFmts>
  <fonts count="4">
    <font>
      <name val="Calibri"/>
      <family val="2"/>
      <color theme="1"/>
      <sz val="11"/>
      <scheme val="minor"/>
    </font>
    <font>
      <b val="1"/>
      <color rgb="00533787"/>
    </font>
    <font>
      <b val="1"/>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0" fontId="0" fillId="3" borderId="0" pivotButton="0" quotePrefix="0" xfId="0"/>
    <xf numFmtId="164" fontId="0" fillId="3" borderId="0" pivotButton="0" quotePrefix="0" xfId="0"/>
    <xf numFmtId="164" fontId="0" fillId="0" borderId="0" pivotButton="0" quotePrefix="0" xfId="0"/>
    <xf numFmtId="165" fontId="0"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100"/>
  <sheetViews>
    <sheetView tabSelected="1" workbookViewId="0">
      <pane ySplit="1" topLeftCell="A2" activePane="bottomLeft" state="frozen"/>
      <selection pane="bottomLeft" activeCell="A1" sqref="A1"/>
    </sheetView>
  </sheetViews>
  <sheetFormatPr baseColWidth="8" defaultRowHeight="15"/>
  <cols>
    <col width="26" customWidth="1" min="1" max="1"/>
    <col width="15" customWidth="1" min="2" max="2"/>
    <col width="8" customWidth="1" min="3" max="3"/>
    <col width="9" customWidth="1" min="4" max="4"/>
    <col width="12" customWidth="1" min="5" max="5"/>
    <col width="9" customWidth="1" min="6" max="6"/>
    <col width="12" customWidth="1" min="7" max="7"/>
    <col width="13" customWidth="1" min="8" max="8"/>
    <col width="14" customWidth="1" min="10" max="10"/>
  </cols>
  <sheetData>
    <row r="1" ht="30" customHeight="1">
      <c r="A1" s="1" t="inlineStr">
        <is>
          <t>Item</t>
        </is>
      </c>
      <c r="B1" s="1" t="inlineStr">
        <is>
          <t>Unit</t>
        </is>
      </c>
      <c r="C1" s="1" t="inlineStr">
        <is>
          <t>Par</t>
        </is>
      </c>
      <c r="D1" s="1" t="inlineStr">
        <is>
          <t>On hand</t>
        </is>
      </c>
      <c r="E1" s="1" t="inlineStr">
        <is>
          <t>Comes in cases of</t>
        </is>
      </c>
      <c r="F1" s="1" t="inlineStr">
        <is>
          <t>Order</t>
        </is>
      </c>
      <c r="G1" s="1" t="inlineStr">
        <is>
          <t>Cost per unit</t>
        </is>
      </c>
      <c r="H1" s="1" t="inlineStr">
        <is>
          <t>Value on hand</t>
        </is>
      </c>
      <c r="J1" s="2" t="inlineStr">
        <is>
          <t>Stock value</t>
        </is>
      </c>
    </row>
    <row r="2">
      <c r="A2" s="3" t="inlineStr">
        <is>
          <t>Espresso beans</t>
        </is>
      </c>
      <c r="B2" s="3" t="inlineStr">
        <is>
          <t>lb</t>
        </is>
      </c>
      <c r="C2" s="3" t="n">
        <v>30</v>
      </c>
      <c r="D2" s="3" t="n">
        <v>12</v>
      </c>
      <c r="E2" s="3" t="n">
        <v>5</v>
      </c>
      <c r="F2">
        <f>IF(OR(A2="",C2=""),"",IF(N(D2)&gt;=C2,0,ROUNDUP((C2-N(D2))/MAX(1,N(E2)),0)*MAX(1,N(E2))))</f>
        <v>20</v>
      </c>
      <c r="G2" s="4" t="n">
        <v>9.5</v>
      </c>
      <c r="H2" s="5">
        <f>IF(A2="","",ROUND(N(D2)*N(G2),2))</f>
        <v>114</v>
      </c>
      <c r="J2" s="5">
        <f>SUM(H2:H100)</f>
        <v>365.8</v>
      </c>
    </row>
    <row r="3">
      <c r="A3" s="3" t="inlineStr">
        <is>
          <t>Whole milk</t>
        </is>
      </c>
      <c r="B3" s="3" t="inlineStr">
        <is>
          <t>gallon</t>
        </is>
      </c>
      <c r="C3" s="3" t="n">
        <v>24</v>
      </c>
      <c r="D3" s="3" t="n">
        <v>9</v>
      </c>
      <c r="E3" s="3" t="n">
        <v>4</v>
      </c>
      <c r="F3">
        <f>IF(OR(A3="",C3=""),"",IF(N(D3)&gt;=C3,0,ROUNDUP((C3-N(D3))/MAX(1,N(E3)),0)*MAX(1,N(E3))))</f>
        <v>16</v>
      </c>
      <c r="G3" s="4" t="n">
        <v>4.2</v>
      </c>
      <c r="H3" s="5">
        <f>IF(A3="","",ROUND(N(D3)*N(G3),2))</f>
        <v>37.8</v>
      </c>
    </row>
    <row r="4">
      <c r="A4" s="3" t="inlineStr">
        <is>
          <t>Oat milk</t>
        </is>
      </c>
      <c r="B4" s="3" t="inlineStr">
        <is>
          <t>32 oz carton</t>
        </is>
      </c>
      <c r="C4" s="3" t="n">
        <v>36</v>
      </c>
      <c r="D4" s="3" t="n">
        <v>14</v>
      </c>
      <c r="E4" s="3" t="n">
        <v>12</v>
      </c>
      <c r="F4">
        <f>IF(OR(A4="",C4=""),"",IF(N(D4)&gt;=C4,0,ROUNDUP((C4-N(D4))/MAX(1,N(E4)),0)*MAX(1,N(E4))))</f>
        <v>24</v>
      </c>
      <c r="G4" s="4" t="n">
        <v>3.1</v>
      </c>
      <c r="H4" s="5">
        <f>IF(A4="","",ROUND(N(D4)*N(G4),2))</f>
        <v>43.4</v>
      </c>
    </row>
    <row r="5">
      <c r="A5" s="3" t="inlineStr">
        <is>
          <t>Vanilla syrup</t>
        </is>
      </c>
      <c r="B5" s="3" t="inlineStr">
        <is>
          <t>750 ml bottle</t>
        </is>
      </c>
      <c r="C5" s="3" t="n">
        <v>6</v>
      </c>
      <c r="D5" s="3" t="n">
        <v>2</v>
      </c>
      <c r="E5" s="3" t="n">
        <v>1</v>
      </c>
      <c r="F5">
        <f>IF(OR(A5="",C5=""),"",IF(N(D5)&gt;=C5,0,ROUNDUP((C5-N(D5))/MAX(1,N(E5)),0)*MAX(1,N(E5))))</f>
        <v>4</v>
      </c>
      <c r="G5" s="4" t="n">
        <v>8.5</v>
      </c>
      <c r="H5" s="5">
        <f>IF(A5="","",ROUND(N(D5)*N(G5),2))</f>
        <v>17</v>
      </c>
    </row>
    <row r="6">
      <c r="A6" s="3" t="inlineStr">
        <is>
          <t>Caramel sauce</t>
        </is>
      </c>
      <c r="B6" s="3" t="inlineStr">
        <is>
          <t>64 oz bottle</t>
        </is>
      </c>
      <c r="C6" s="3" t="n">
        <v>3</v>
      </c>
      <c r="D6" s="3" t="n">
        <v>2</v>
      </c>
      <c r="E6" s="3" t="n">
        <v>1</v>
      </c>
      <c r="F6">
        <f>IF(OR(A6="",C6=""),"",IF(N(D6)&gt;=C6,0,ROUNDUP((C6-N(D6))/MAX(1,N(E6)),0)*MAX(1,N(E6))))</f>
        <v>1</v>
      </c>
      <c r="G6" s="4" t="n">
        <v>14</v>
      </c>
      <c r="H6" s="5">
        <f>IF(A6="","",ROUND(N(D6)*N(G6),2))</f>
        <v>28</v>
      </c>
    </row>
    <row r="7">
      <c r="A7" s="3" t="inlineStr">
        <is>
          <t>Hot cups, 12 oz</t>
        </is>
      </c>
      <c r="B7" s="3" t="inlineStr">
        <is>
          <t>cup</t>
        </is>
      </c>
      <c r="C7" s="3" t="n">
        <v>1000</v>
      </c>
      <c r="D7" s="3" t="n">
        <v>420</v>
      </c>
      <c r="E7" s="3" t="n">
        <v>1000</v>
      </c>
      <c r="F7">
        <f>IF(OR(A7="",C7=""),"",IF(N(D7)&gt;=C7,0,ROUNDUP((C7-N(D7))/MAX(1,N(E7)),0)*MAX(1,N(E7))))</f>
        <v>1000</v>
      </c>
      <c r="G7" s="4" t="n">
        <v>0.11</v>
      </c>
      <c r="H7" s="5">
        <f>IF(A7="","",ROUND(N(D7)*N(G7),2))</f>
        <v>46.2</v>
      </c>
    </row>
    <row r="8">
      <c r="A8" s="3" t="inlineStr">
        <is>
          <t>Hot lids</t>
        </is>
      </c>
      <c r="B8" s="3" t="inlineStr">
        <is>
          <t>lid</t>
        </is>
      </c>
      <c r="C8" s="3" t="n">
        <v>1000</v>
      </c>
      <c r="D8" s="3" t="n">
        <v>600</v>
      </c>
      <c r="E8" s="3" t="n">
        <v>1000</v>
      </c>
      <c r="F8">
        <f>IF(OR(A8="",C8=""),"",IF(N(D8)&gt;=C8,0,ROUNDUP((C8-N(D8))/MAX(1,N(E8)),0)*MAX(1,N(E8))))</f>
        <v>1000</v>
      </c>
      <c r="G8" s="4" t="n">
        <v>0.05</v>
      </c>
      <c r="H8" s="5">
        <f>IF(A8="","",ROUND(N(D8)*N(G8),2))</f>
        <v>30</v>
      </c>
    </row>
    <row r="9">
      <c r="A9" s="3" t="inlineStr">
        <is>
          <t>Sleeves</t>
        </is>
      </c>
      <c r="B9" s="3" t="inlineStr">
        <is>
          <t>sleeve</t>
        </is>
      </c>
      <c r="C9" s="3" t="n">
        <v>1000</v>
      </c>
      <c r="D9" s="3" t="n">
        <v>380</v>
      </c>
      <c r="E9" s="3" t="n">
        <v>1000</v>
      </c>
      <c r="F9">
        <f>IF(OR(A9="",C9=""),"",IF(N(D9)&gt;=C9,0,ROUNDUP((C9-N(D9))/MAX(1,N(E9)),0)*MAX(1,N(E9))))</f>
        <v>1000</v>
      </c>
      <c r="G9" s="4" t="n">
        <v>0.04</v>
      </c>
      <c r="H9" s="5">
        <f>IF(A9="","",ROUND(N(D9)*N(G9),2))</f>
        <v>15.2</v>
      </c>
    </row>
    <row r="10">
      <c r="A10" s="3" t="inlineStr">
        <is>
          <t>Cold cups, 16 oz</t>
        </is>
      </c>
      <c r="B10" s="3" t="inlineStr">
        <is>
          <t>cup</t>
        </is>
      </c>
      <c r="C10" s="3" t="n">
        <v>600</v>
      </c>
      <c r="D10" s="3" t="n">
        <v>150</v>
      </c>
      <c r="E10" s="3" t="n">
        <v>1000</v>
      </c>
      <c r="F10">
        <f>IF(OR(A10="",C10=""),"",IF(N(D10)&gt;=C10,0,ROUNDUP((C10-N(D10))/MAX(1,N(E10)),0)*MAX(1,N(E10))))</f>
        <v>1000</v>
      </c>
      <c r="G10" s="4" t="n">
        <v>0.14</v>
      </c>
      <c r="H10" s="5">
        <f>IF(A10="","",ROUND(N(D10)*N(G10),2))</f>
        <v>21</v>
      </c>
    </row>
    <row r="11">
      <c r="A11" s="3" t="inlineStr">
        <is>
          <t>Cold lids and straws</t>
        </is>
      </c>
      <c r="B11" s="3" t="inlineStr">
        <is>
          <t>set</t>
        </is>
      </c>
      <c r="C11" s="3" t="n">
        <v>600</v>
      </c>
      <c r="D11" s="3" t="n">
        <v>220</v>
      </c>
      <c r="E11" s="3" t="n">
        <v>1000</v>
      </c>
      <c r="F11">
        <f>IF(OR(A11="",C11=""),"",IF(N(D11)&gt;=C11,0,ROUNDUP((C11-N(D11))/MAX(1,N(E11)),0)*MAX(1,N(E11))))</f>
        <v>1000</v>
      </c>
      <c r="G11" s="4" t="n">
        <v>0.06</v>
      </c>
      <c r="H11" s="5">
        <f>IF(A11="","",ROUND(N(D11)*N(G11),2))</f>
        <v>13.2</v>
      </c>
    </row>
    <row r="12">
      <c r="A12" s="3" t="n"/>
      <c r="B12" s="3" t="n"/>
      <c r="C12" s="3" t="n"/>
      <c r="D12" s="3" t="n"/>
      <c r="E12" s="3" t="n"/>
      <c r="F12" t="str">
        <f>IF(OR(A12="",C12=""),"",IF(N(D12)&gt;=C12,0,ROUNDUP((C12-N(D12))/MAX(1,N(E12)),0)*MAX(1,N(E12))))</f>
        <v/>
      </c>
      <c r="G12" s="4" t="n"/>
      <c r="H12" s="5" t="str">
        <f>IF(A12="","",ROUND(N(D12)*N(G12),2))</f>
        <v/>
      </c>
    </row>
    <row r="13">
      <c r="A13" s="3" t="n"/>
      <c r="B13" s="3" t="n"/>
      <c r="C13" s="3" t="n"/>
      <c r="D13" s="3" t="n"/>
      <c r="E13" s="3" t="n"/>
      <c r="F13" t="str">
        <f>IF(OR(A13="",C13=""),"",IF(N(D13)&gt;=C13,0,ROUNDUP((C13-N(D13))/MAX(1,N(E13)),0)*MAX(1,N(E13))))</f>
        <v/>
      </c>
      <c r="G13" s="4" t="n"/>
      <c r="H13" s="5" t="str">
        <f>IF(A13="","",ROUND(N(D13)*N(G13),2))</f>
        <v/>
      </c>
    </row>
    <row r="14">
      <c r="A14" s="3" t="n"/>
      <c r="B14" s="3" t="n"/>
      <c r="C14" s="3" t="n"/>
      <c r="D14" s="3" t="n"/>
      <c r="E14" s="3" t="n"/>
      <c r="F14" t="str">
        <f>IF(OR(A14="",C14=""),"",IF(N(D14)&gt;=C14,0,ROUNDUP((C14-N(D14))/MAX(1,N(E14)),0)*MAX(1,N(E14))))</f>
        <v/>
      </c>
      <c r="G14" s="4" t="n"/>
      <c r="H14" s="5" t="str">
        <f>IF(A14="","",ROUND(N(D14)*N(G14),2))</f>
        <v/>
      </c>
    </row>
    <row r="15">
      <c r="A15" s="3" t="n"/>
      <c r="B15" s="3" t="n"/>
      <c r="C15" s="3" t="n"/>
      <c r="D15" s="3" t="n"/>
      <c r="E15" s="3" t="n"/>
      <c r="F15" t="str">
        <f>IF(OR(A15="",C15=""),"",IF(N(D15)&gt;=C15,0,ROUNDUP((C15-N(D15))/MAX(1,N(E15)),0)*MAX(1,N(E15))))</f>
        <v/>
      </c>
      <c r="G15" s="4" t="n"/>
      <c r="H15" s="5" t="str">
        <f>IF(A15="","",ROUND(N(D15)*N(G15),2))</f>
        <v/>
      </c>
    </row>
    <row r="16">
      <c r="A16" s="3" t="n"/>
      <c r="B16" s="3" t="n"/>
      <c r="C16" s="3" t="n"/>
      <c r="D16" s="3" t="n"/>
      <c r="E16" s="3" t="n"/>
      <c r="F16" t="str">
        <f>IF(OR(A16="",C16=""),"",IF(N(D16)&gt;=C16,0,ROUNDUP((C16-N(D16))/MAX(1,N(E16)),0)*MAX(1,N(E16))))</f>
        <v/>
      </c>
      <c r="G16" s="4" t="n"/>
      <c r="H16" s="5" t="str">
        <f>IF(A16="","",ROUND(N(D16)*N(G16),2))</f>
        <v/>
      </c>
    </row>
    <row r="17">
      <c r="A17" s="3" t="n"/>
      <c r="B17" s="3" t="n"/>
      <c r="C17" s="3" t="n"/>
      <c r="D17" s="3" t="n"/>
      <c r="E17" s="3" t="n"/>
      <c r="F17" t="str">
        <f>IF(OR(A17="",C17=""),"",IF(N(D17)&gt;=C17,0,ROUNDUP((C17-N(D17))/MAX(1,N(E17)),0)*MAX(1,N(E17))))</f>
        <v/>
      </c>
      <c r="G17" s="4" t="n"/>
      <c r="H17" s="5" t="str">
        <f>IF(A17="","",ROUND(N(D17)*N(G17),2))</f>
        <v/>
      </c>
    </row>
    <row r="18">
      <c r="A18" s="3" t="n"/>
      <c r="B18" s="3" t="n"/>
      <c r="C18" s="3" t="n"/>
      <c r="D18" s="3" t="n"/>
      <c r="E18" s="3" t="n"/>
      <c r="F18" t="str">
        <f>IF(OR(A18="",C18=""),"",IF(N(D18)&gt;=C18,0,ROUNDUP((C18-N(D18))/MAX(1,N(E18)),0)*MAX(1,N(E18))))</f>
        <v/>
      </c>
      <c r="G18" s="4" t="n"/>
      <c r="H18" s="5" t="str">
        <f>IF(A18="","",ROUND(N(D18)*N(G18),2))</f>
        <v/>
      </c>
    </row>
    <row r="19">
      <c r="A19" s="3" t="n"/>
      <c r="B19" s="3" t="n"/>
      <c r="C19" s="3" t="n"/>
      <c r="D19" s="3" t="n"/>
      <c r="E19" s="3" t="n"/>
      <c r="F19" t="str">
        <f>IF(OR(A19="",C19=""),"",IF(N(D19)&gt;=C19,0,ROUNDUP((C19-N(D19))/MAX(1,N(E19)),0)*MAX(1,N(E19))))</f>
        <v/>
      </c>
      <c r="G19" s="4" t="n"/>
      <c r="H19" s="5" t="str">
        <f>IF(A19="","",ROUND(N(D19)*N(G19),2))</f>
        <v/>
      </c>
    </row>
    <row r="20">
      <c r="A20" s="3" t="n"/>
      <c r="B20" s="3" t="n"/>
      <c r="C20" s="3" t="n"/>
      <c r="D20" s="3" t="n"/>
      <c r="E20" s="3" t="n"/>
      <c r="F20" t="str">
        <f>IF(OR(A20="",C20=""),"",IF(N(D20)&gt;=C20,0,ROUNDUP((C20-N(D20))/MAX(1,N(E20)),0)*MAX(1,N(E20))))</f>
        <v/>
      </c>
      <c r="G20" s="4" t="n"/>
      <c r="H20" s="5" t="str">
        <f>IF(A20="","",ROUND(N(D20)*N(G20),2))</f>
        <v/>
      </c>
    </row>
    <row r="21">
      <c r="A21" s="3" t="n"/>
      <c r="B21" s="3" t="n"/>
      <c r="C21" s="3" t="n"/>
      <c r="D21" s="3" t="n"/>
      <c r="E21" s="3" t="n"/>
      <c r="F21" t="str">
        <f>IF(OR(A21="",C21=""),"",IF(N(D21)&gt;=C21,0,ROUNDUP((C21-N(D21))/MAX(1,N(E21)),0)*MAX(1,N(E21))))</f>
        <v/>
      </c>
      <c r="G21" s="4" t="n"/>
      <c r="H21" s="5" t="str">
        <f>IF(A21="","",ROUND(N(D21)*N(G21),2))</f>
        <v/>
      </c>
    </row>
    <row r="22">
      <c r="A22" s="3" t="n"/>
      <c r="B22" s="3" t="n"/>
      <c r="C22" s="3" t="n"/>
      <c r="D22" s="3" t="n"/>
      <c r="E22" s="3" t="n"/>
      <c r="F22" t="str">
        <f>IF(OR(A22="",C22=""),"",IF(N(D22)&gt;=C22,0,ROUNDUP((C22-N(D22))/MAX(1,N(E22)),0)*MAX(1,N(E22))))</f>
        <v/>
      </c>
      <c r="G22" s="4" t="n"/>
      <c r="H22" s="5" t="str">
        <f>IF(A22="","",ROUND(N(D22)*N(G22),2))</f>
        <v/>
      </c>
    </row>
    <row r="23">
      <c r="A23" s="3" t="n"/>
      <c r="B23" s="3" t="n"/>
      <c r="C23" s="3" t="n"/>
      <c r="D23" s="3" t="n"/>
      <c r="E23" s="3" t="n"/>
      <c r="F23" t="str">
        <f>IF(OR(A23="",C23=""),"",IF(N(D23)&gt;=C23,0,ROUNDUP((C23-N(D23))/MAX(1,N(E23)),0)*MAX(1,N(E23))))</f>
        <v/>
      </c>
      <c r="G23" s="4" t="n"/>
      <c r="H23" s="5" t="str">
        <f>IF(A23="","",ROUND(N(D23)*N(G23),2))</f>
        <v/>
      </c>
    </row>
    <row r="24">
      <c r="A24" s="3" t="n"/>
      <c r="B24" s="3" t="n"/>
      <c r="C24" s="3" t="n"/>
      <c r="D24" s="3" t="n"/>
      <c r="E24" s="3" t="n"/>
      <c r="F24" t="str">
        <f>IF(OR(A24="",C24=""),"",IF(N(D24)&gt;=C24,0,ROUNDUP((C24-N(D24))/MAX(1,N(E24)),0)*MAX(1,N(E24))))</f>
        <v/>
      </c>
      <c r="G24" s="4" t="n"/>
      <c r="H24" s="5" t="str">
        <f>IF(A24="","",ROUND(N(D24)*N(G24),2))</f>
        <v/>
      </c>
    </row>
    <row r="25">
      <c r="A25" s="3" t="n"/>
      <c r="B25" s="3" t="n"/>
      <c r="C25" s="3" t="n"/>
      <c r="D25" s="3" t="n"/>
      <c r="E25" s="3" t="n"/>
      <c r="F25" t="str">
        <f>IF(OR(A25="",C25=""),"",IF(N(D25)&gt;=C25,0,ROUNDUP((C25-N(D25))/MAX(1,N(E25)),0)*MAX(1,N(E25))))</f>
        <v/>
      </c>
      <c r="G25" s="4" t="n"/>
      <c r="H25" s="5" t="str">
        <f>IF(A25="","",ROUND(N(D25)*N(G25),2))</f>
        <v/>
      </c>
    </row>
    <row r="26">
      <c r="A26" s="3" t="n"/>
      <c r="B26" s="3" t="n"/>
      <c r="C26" s="3" t="n"/>
      <c r="D26" s="3" t="n"/>
      <c r="E26" s="3" t="n"/>
      <c r="F26" t="str">
        <f>IF(OR(A26="",C26=""),"",IF(N(D26)&gt;=C26,0,ROUNDUP((C26-N(D26))/MAX(1,N(E26)),0)*MAX(1,N(E26))))</f>
        <v/>
      </c>
      <c r="G26" s="4" t="n"/>
      <c r="H26" s="5" t="str">
        <f>IF(A26="","",ROUND(N(D26)*N(G26),2))</f>
        <v/>
      </c>
    </row>
    <row r="27">
      <c r="A27" s="3" t="n"/>
      <c r="B27" s="3" t="n"/>
      <c r="C27" s="3" t="n"/>
      <c r="D27" s="3" t="n"/>
      <c r="E27" s="3" t="n"/>
      <c r="F27" t="str">
        <f>IF(OR(A27="",C27=""),"",IF(N(D27)&gt;=C27,0,ROUNDUP((C27-N(D27))/MAX(1,N(E27)),0)*MAX(1,N(E27))))</f>
        <v/>
      </c>
      <c r="G27" s="4" t="n"/>
      <c r="H27" s="5" t="str">
        <f>IF(A27="","",ROUND(N(D27)*N(G27),2))</f>
        <v/>
      </c>
    </row>
    <row r="28">
      <c r="A28" s="3" t="n"/>
      <c r="B28" s="3" t="n"/>
      <c r="C28" s="3" t="n"/>
      <c r="D28" s="3" t="n"/>
      <c r="E28" s="3" t="n"/>
      <c r="F28" t="str">
        <f>IF(OR(A28="",C28=""),"",IF(N(D28)&gt;=C28,0,ROUNDUP((C28-N(D28))/MAX(1,N(E28)),0)*MAX(1,N(E28))))</f>
        <v/>
      </c>
      <c r="G28" s="4" t="n"/>
      <c r="H28" s="5" t="str">
        <f>IF(A28="","",ROUND(N(D28)*N(G28),2))</f>
        <v/>
      </c>
    </row>
    <row r="29">
      <c r="A29" s="3" t="n"/>
      <c r="B29" s="3" t="n"/>
      <c r="C29" s="3" t="n"/>
      <c r="D29" s="3" t="n"/>
      <c r="E29" s="3" t="n"/>
      <c r="F29" t="str">
        <f>IF(OR(A29="",C29=""),"",IF(N(D29)&gt;=C29,0,ROUNDUP((C29-N(D29))/MAX(1,N(E29)),0)*MAX(1,N(E29))))</f>
        <v/>
      </c>
      <c r="G29" s="4" t="n"/>
      <c r="H29" s="5" t="str">
        <f>IF(A29="","",ROUND(N(D29)*N(G29),2))</f>
        <v/>
      </c>
    </row>
    <row r="30">
      <c r="A30" s="3" t="n"/>
      <c r="B30" s="3" t="n"/>
      <c r="C30" s="3" t="n"/>
      <c r="D30" s="3" t="n"/>
      <c r="E30" s="3" t="n"/>
      <c r="F30" t="str">
        <f>IF(OR(A30="",C30=""),"",IF(N(D30)&gt;=C30,0,ROUNDUP((C30-N(D30))/MAX(1,N(E30)),0)*MAX(1,N(E30))))</f>
        <v/>
      </c>
      <c r="G30" s="4" t="n"/>
      <c r="H30" s="5" t="str">
        <f>IF(A30="","",ROUND(N(D30)*N(G30),2))</f>
        <v/>
      </c>
    </row>
    <row r="31">
      <c r="A31" s="3" t="n"/>
      <c r="B31" s="3" t="n"/>
      <c r="C31" s="3" t="n"/>
      <c r="D31" s="3" t="n"/>
      <c r="E31" s="3" t="n"/>
      <c r="F31" t="str">
        <f>IF(OR(A31="",C31=""),"",IF(N(D31)&gt;=C31,0,ROUNDUP((C31-N(D31))/MAX(1,N(E31)),0)*MAX(1,N(E31))))</f>
        <v/>
      </c>
      <c r="G31" s="4" t="n"/>
      <c r="H31" s="5" t="str">
        <f>IF(A31="","",ROUND(N(D31)*N(G31),2))</f>
        <v/>
      </c>
    </row>
    <row r="32">
      <c r="A32" s="3" t="n"/>
      <c r="B32" s="3" t="n"/>
      <c r="C32" s="3" t="n"/>
      <c r="D32" s="3" t="n"/>
      <c r="E32" s="3" t="n"/>
      <c r="F32" t="str">
        <f>IF(OR(A32="",C32=""),"",IF(N(D32)&gt;=C32,0,ROUNDUP((C32-N(D32))/MAX(1,N(E32)),0)*MAX(1,N(E32))))</f>
        <v/>
      </c>
      <c r="G32" s="4" t="n"/>
      <c r="H32" s="5" t="str">
        <f>IF(A32="","",ROUND(N(D32)*N(G32),2))</f>
        <v/>
      </c>
    </row>
    <row r="33">
      <c r="A33" s="3" t="n"/>
      <c r="B33" s="3" t="n"/>
      <c r="C33" s="3" t="n"/>
      <c r="D33" s="3" t="n"/>
      <c r="E33" s="3" t="n"/>
      <c r="F33" t="str">
        <f>IF(OR(A33="",C33=""),"",IF(N(D33)&gt;=C33,0,ROUNDUP((C33-N(D33))/MAX(1,N(E33)),0)*MAX(1,N(E33))))</f>
        <v/>
      </c>
      <c r="G33" s="4" t="n"/>
      <c r="H33" s="5" t="str">
        <f>IF(A33="","",ROUND(N(D33)*N(G33),2))</f>
        <v/>
      </c>
    </row>
    <row r="34">
      <c r="A34" s="3" t="n"/>
      <c r="B34" s="3" t="n"/>
      <c r="C34" s="3" t="n"/>
      <c r="D34" s="3" t="n"/>
      <c r="E34" s="3" t="n"/>
      <c r="F34" t="str">
        <f>IF(OR(A34="",C34=""),"",IF(N(D34)&gt;=C34,0,ROUNDUP((C34-N(D34))/MAX(1,N(E34)),0)*MAX(1,N(E34))))</f>
        <v/>
      </c>
      <c r="G34" s="4" t="n"/>
      <c r="H34" s="5" t="str">
        <f>IF(A34="","",ROUND(N(D34)*N(G34),2))</f>
        <v/>
      </c>
    </row>
    <row r="35">
      <c r="A35" s="3" t="n"/>
      <c r="B35" s="3" t="n"/>
      <c r="C35" s="3" t="n"/>
      <c r="D35" s="3" t="n"/>
      <c r="E35" s="3" t="n"/>
      <c r="F35" t="str">
        <f>IF(OR(A35="",C35=""),"",IF(N(D35)&gt;=C35,0,ROUNDUP((C35-N(D35))/MAX(1,N(E35)),0)*MAX(1,N(E35))))</f>
        <v/>
      </c>
      <c r="G35" s="4" t="n"/>
      <c r="H35" s="5" t="str">
        <f>IF(A35="","",ROUND(N(D35)*N(G35),2))</f>
        <v/>
      </c>
    </row>
    <row r="36">
      <c r="A36" s="3" t="n"/>
      <c r="B36" s="3" t="n"/>
      <c r="C36" s="3" t="n"/>
      <c r="D36" s="3" t="n"/>
      <c r="E36" s="3" t="n"/>
      <c r="F36" t="str">
        <f>IF(OR(A36="",C36=""),"",IF(N(D36)&gt;=C36,0,ROUNDUP((C36-N(D36))/MAX(1,N(E36)),0)*MAX(1,N(E36))))</f>
        <v/>
      </c>
      <c r="G36" s="4" t="n"/>
      <c r="H36" s="5" t="str">
        <f>IF(A36="","",ROUND(N(D36)*N(G36),2))</f>
        <v/>
      </c>
    </row>
    <row r="37">
      <c r="A37" s="3" t="n"/>
      <c r="B37" s="3" t="n"/>
      <c r="C37" s="3" t="n"/>
      <c r="D37" s="3" t="n"/>
      <c r="E37" s="3" t="n"/>
      <c r="F37" t="str">
        <f>IF(OR(A37="",C37=""),"",IF(N(D37)&gt;=C37,0,ROUNDUP((C37-N(D37))/MAX(1,N(E37)),0)*MAX(1,N(E37))))</f>
        <v/>
      </c>
      <c r="G37" s="4" t="n"/>
      <c r="H37" s="5" t="str">
        <f>IF(A37="","",ROUND(N(D37)*N(G37),2))</f>
        <v/>
      </c>
    </row>
    <row r="38">
      <c r="A38" s="3" t="n"/>
      <c r="B38" s="3" t="n"/>
      <c r="C38" s="3" t="n"/>
      <c r="D38" s="3" t="n"/>
      <c r="E38" s="3" t="n"/>
      <c r="F38" t="str">
        <f>IF(OR(A38="",C38=""),"",IF(N(D38)&gt;=C38,0,ROUNDUP((C38-N(D38))/MAX(1,N(E38)),0)*MAX(1,N(E38))))</f>
        <v/>
      </c>
      <c r="G38" s="4" t="n"/>
      <c r="H38" s="5" t="str">
        <f>IF(A38="","",ROUND(N(D38)*N(G38),2))</f>
        <v/>
      </c>
    </row>
    <row r="39">
      <c r="A39" s="3" t="n"/>
      <c r="B39" s="3" t="n"/>
      <c r="C39" s="3" t="n"/>
      <c r="D39" s="3" t="n"/>
      <c r="E39" s="3" t="n"/>
      <c r="F39" t="str">
        <f>IF(OR(A39="",C39=""),"",IF(N(D39)&gt;=C39,0,ROUNDUP((C39-N(D39))/MAX(1,N(E39)),0)*MAX(1,N(E39))))</f>
        <v/>
      </c>
      <c r="G39" s="4" t="n"/>
      <c r="H39" s="5" t="str">
        <f>IF(A39="","",ROUND(N(D39)*N(G39),2))</f>
        <v/>
      </c>
    </row>
    <row r="40">
      <c r="A40" s="3" t="n"/>
      <c r="B40" s="3" t="n"/>
      <c r="C40" s="3" t="n"/>
      <c r="D40" s="3" t="n"/>
      <c r="E40" s="3" t="n"/>
      <c r="F40" t="str">
        <f>IF(OR(A40="",C40=""),"",IF(N(D40)&gt;=C40,0,ROUNDUP((C40-N(D40))/MAX(1,N(E40)),0)*MAX(1,N(E40))))</f>
        <v/>
      </c>
      <c r="G40" s="4" t="n"/>
      <c r="H40" s="5" t="str">
        <f>IF(A40="","",ROUND(N(D40)*N(G40),2))</f>
        <v/>
      </c>
    </row>
    <row r="41">
      <c r="A41" s="3" t="n"/>
      <c r="B41" s="3" t="n"/>
      <c r="C41" s="3" t="n"/>
      <c r="D41" s="3" t="n"/>
      <c r="E41" s="3" t="n"/>
      <c r="F41" t="str">
        <f>IF(OR(A41="",C41=""),"",IF(N(D41)&gt;=C41,0,ROUNDUP((C41-N(D41))/MAX(1,N(E41)),0)*MAX(1,N(E41))))</f>
        <v/>
      </c>
      <c r="G41" s="4" t="n"/>
      <c r="H41" s="5" t="str">
        <f>IF(A41="","",ROUND(N(D41)*N(G41),2))</f>
        <v/>
      </c>
    </row>
    <row r="42">
      <c r="A42" s="3" t="n"/>
      <c r="B42" s="3" t="n"/>
      <c r="C42" s="3" t="n"/>
      <c r="D42" s="3" t="n"/>
      <c r="E42" s="3" t="n"/>
      <c r="F42" t="str">
        <f>IF(OR(A42="",C42=""),"",IF(N(D42)&gt;=C42,0,ROUNDUP((C42-N(D42))/MAX(1,N(E42)),0)*MAX(1,N(E42))))</f>
        <v/>
      </c>
      <c r="G42" s="4" t="n"/>
      <c r="H42" s="5" t="str">
        <f>IF(A42="","",ROUND(N(D42)*N(G42),2))</f>
        <v/>
      </c>
    </row>
    <row r="43">
      <c r="A43" s="3" t="n"/>
      <c r="B43" s="3" t="n"/>
      <c r="C43" s="3" t="n"/>
      <c r="D43" s="3" t="n"/>
      <c r="E43" s="3" t="n"/>
      <c r="F43" t="str">
        <f>IF(OR(A43="",C43=""),"",IF(N(D43)&gt;=C43,0,ROUNDUP((C43-N(D43))/MAX(1,N(E43)),0)*MAX(1,N(E43))))</f>
        <v/>
      </c>
      <c r="G43" s="4" t="n"/>
      <c r="H43" s="5" t="str">
        <f>IF(A43="","",ROUND(N(D43)*N(G43),2))</f>
        <v/>
      </c>
    </row>
    <row r="44">
      <c r="A44" s="3" t="n"/>
      <c r="B44" s="3" t="n"/>
      <c r="C44" s="3" t="n"/>
      <c r="D44" s="3" t="n"/>
      <c r="E44" s="3" t="n"/>
      <c r="F44" t="str">
        <f>IF(OR(A44="",C44=""),"",IF(N(D44)&gt;=C44,0,ROUNDUP((C44-N(D44))/MAX(1,N(E44)),0)*MAX(1,N(E44))))</f>
        <v/>
      </c>
      <c r="G44" s="4" t="n"/>
      <c r="H44" s="5" t="str">
        <f>IF(A44="","",ROUND(N(D44)*N(G44),2))</f>
        <v/>
      </c>
    </row>
    <row r="45">
      <c r="A45" s="3" t="n"/>
      <c r="B45" s="3" t="n"/>
      <c r="C45" s="3" t="n"/>
      <c r="D45" s="3" t="n"/>
      <c r="E45" s="3" t="n"/>
      <c r="F45" t="str">
        <f>IF(OR(A45="",C45=""),"",IF(N(D45)&gt;=C45,0,ROUNDUP((C45-N(D45))/MAX(1,N(E45)),0)*MAX(1,N(E45))))</f>
        <v/>
      </c>
      <c r="G45" s="4" t="n"/>
      <c r="H45" s="5" t="str">
        <f>IF(A45="","",ROUND(N(D45)*N(G45),2))</f>
        <v/>
      </c>
    </row>
    <row r="46">
      <c r="A46" s="3" t="n"/>
      <c r="B46" s="3" t="n"/>
      <c r="C46" s="3" t="n"/>
      <c r="D46" s="3" t="n"/>
      <c r="E46" s="3" t="n"/>
      <c r="F46" t="str">
        <f>IF(OR(A46="",C46=""),"",IF(N(D46)&gt;=C46,0,ROUNDUP((C46-N(D46))/MAX(1,N(E46)),0)*MAX(1,N(E46))))</f>
        <v/>
      </c>
      <c r="G46" s="4" t="n"/>
      <c r="H46" s="5" t="str">
        <f>IF(A46="","",ROUND(N(D46)*N(G46),2))</f>
        <v/>
      </c>
    </row>
    <row r="47">
      <c r="A47" s="3" t="n"/>
      <c r="B47" s="3" t="n"/>
      <c r="C47" s="3" t="n"/>
      <c r="D47" s="3" t="n"/>
      <c r="E47" s="3" t="n"/>
      <c r="F47" t="str">
        <f>IF(OR(A47="",C47=""),"",IF(N(D47)&gt;=C47,0,ROUNDUP((C47-N(D47))/MAX(1,N(E47)),0)*MAX(1,N(E47))))</f>
        <v/>
      </c>
      <c r="G47" s="4" t="n"/>
      <c r="H47" s="5" t="str">
        <f>IF(A47="","",ROUND(N(D47)*N(G47),2))</f>
        <v/>
      </c>
    </row>
    <row r="48">
      <c r="A48" s="3" t="n"/>
      <c r="B48" s="3" t="n"/>
      <c r="C48" s="3" t="n"/>
      <c r="D48" s="3" t="n"/>
      <c r="E48" s="3" t="n"/>
      <c r="F48" t="str">
        <f>IF(OR(A48="",C48=""),"",IF(N(D48)&gt;=C48,0,ROUNDUP((C48-N(D48))/MAX(1,N(E48)),0)*MAX(1,N(E48))))</f>
        <v/>
      </c>
      <c r="G48" s="4" t="n"/>
      <c r="H48" s="5" t="str">
        <f>IF(A48="","",ROUND(N(D48)*N(G48),2))</f>
        <v/>
      </c>
    </row>
    <row r="49">
      <c r="A49" s="3" t="n"/>
      <c r="B49" s="3" t="n"/>
      <c r="C49" s="3" t="n"/>
      <c r="D49" s="3" t="n"/>
      <c r="E49" s="3" t="n"/>
      <c r="F49" t="str">
        <f>IF(OR(A49="",C49=""),"",IF(N(D49)&gt;=C49,0,ROUNDUP((C49-N(D49))/MAX(1,N(E49)),0)*MAX(1,N(E49))))</f>
        <v/>
      </c>
      <c r="G49" s="4" t="n"/>
      <c r="H49" s="5" t="str">
        <f>IF(A49="","",ROUND(N(D49)*N(G49),2))</f>
        <v/>
      </c>
    </row>
    <row r="50">
      <c r="A50" s="3" t="n"/>
      <c r="B50" s="3" t="n"/>
      <c r="C50" s="3" t="n"/>
      <c r="D50" s="3" t="n"/>
      <c r="E50" s="3" t="n"/>
      <c r="F50" t="str">
        <f>IF(OR(A50="",C50=""),"",IF(N(D50)&gt;=C50,0,ROUNDUP((C50-N(D50))/MAX(1,N(E50)),0)*MAX(1,N(E50))))</f>
        <v/>
      </c>
      <c r="G50" s="4" t="n"/>
      <c r="H50" s="5" t="str">
        <f>IF(A50="","",ROUND(N(D50)*N(G50),2))</f>
        <v/>
      </c>
    </row>
    <row r="51">
      <c r="A51" s="3" t="n"/>
      <c r="B51" s="3" t="n"/>
      <c r="C51" s="3" t="n"/>
      <c r="D51" s="3" t="n"/>
      <c r="E51" s="3" t="n"/>
      <c r="F51" t="str">
        <f>IF(OR(A51="",C51=""),"",IF(N(D51)&gt;=C51,0,ROUNDUP((C51-N(D51))/MAX(1,N(E51)),0)*MAX(1,N(E51))))</f>
        <v/>
      </c>
      <c r="G51" s="4" t="n"/>
      <c r="H51" s="5" t="str">
        <f>IF(A51="","",ROUND(N(D51)*N(G51),2))</f>
        <v/>
      </c>
    </row>
    <row r="52">
      <c r="A52" s="3" t="n"/>
      <c r="B52" s="3" t="n"/>
      <c r="C52" s="3" t="n"/>
      <c r="D52" s="3" t="n"/>
      <c r="E52" s="3" t="n"/>
      <c r="F52" t="str">
        <f>IF(OR(A52="",C52=""),"",IF(N(D52)&gt;=C52,0,ROUNDUP((C52-N(D52))/MAX(1,N(E52)),0)*MAX(1,N(E52))))</f>
        <v/>
      </c>
      <c r="G52" s="4" t="n"/>
      <c r="H52" s="5" t="str">
        <f>IF(A52="","",ROUND(N(D52)*N(G52),2))</f>
        <v/>
      </c>
    </row>
    <row r="53">
      <c r="A53" s="3" t="n"/>
      <c r="B53" s="3" t="n"/>
      <c r="C53" s="3" t="n"/>
      <c r="D53" s="3" t="n"/>
      <c r="E53" s="3" t="n"/>
      <c r="F53" t="str">
        <f>IF(OR(A53="",C53=""),"",IF(N(D53)&gt;=C53,0,ROUNDUP((C53-N(D53))/MAX(1,N(E53)),0)*MAX(1,N(E53))))</f>
        <v/>
      </c>
      <c r="G53" s="4" t="n"/>
      <c r="H53" s="5" t="str">
        <f>IF(A53="","",ROUND(N(D53)*N(G53),2))</f>
        <v/>
      </c>
    </row>
    <row r="54">
      <c r="A54" s="3" t="n"/>
      <c r="B54" s="3" t="n"/>
      <c r="C54" s="3" t="n"/>
      <c r="D54" s="3" t="n"/>
      <c r="E54" s="3" t="n"/>
      <c r="F54" t="str">
        <f>IF(OR(A54="",C54=""),"",IF(N(D54)&gt;=C54,0,ROUNDUP((C54-N(D54))/MAX(1,N(E54)),0)*MAX(1,N(E54))))</f>
        <v/>
      </c>
      <c r="G54" s="4" t="n"/>
      <c r="H54" s="5" t="str">
        <f>IF(A54="","",ROUND(N(D54)*N(G54),2))</f>
        <v/>
      </c>
    </row>
    <row r="55">
      <c r="A55" s="3" t="n"/>
      <c r="B55" s="3" t="n"/>
      <c r="C55" s="3" t="n"/>
      <c r="D55" s="3" t="n"/>
      <c r="E55" s="3" t="n"/>
      <c r="F55" t="str">
        <f>IF(OR(A55="",C55=""),"",IF(N(D55)&gt;=C55,0,ROUNDUP((C55-N(D55))/MAX(1,N(E55)),0)*MAX(1,N(E55))))</f>
        <v/>
      </c>
      <c r="G55" s="4" t="n"/>
      <c r="H55" s="5" t="str">
        <f>IF(A55="","",ROUND(N(D55)*N(G55),2))</f>
        <v/>
      </c>
    </row>
    <row r="56">
      <c r="A56" s="3" t="n"/>
      <c r="B56" s="3" t="n"/>
      <c r="C56" s="3" t="n"/>
      <c r="D56" s="3" t="n"/>
      <c r="E56" s="3" t="n"/>
      <c r="F56" t="str">
        <f>IF(OR(A56="",C56=""),"",IF(N(D56)&gt;=C56,0,ROUNDUP((C56-N(D56))/MAX(1,N(E56)),0)*MAX(1,N(E56))))</f>
        <v/>
      </c>
      <c r="G56" s="4" t="n"/>
      <c r="H56" s="5" t="str">
        <f>IF(A56="","",ROUND(N(D56)*N(G56),2))</f>
        <v/>
      </c>
    </row>
    <row r="57">
      <c r="A57" s="3" t="n"/>
      <c r="B57" s="3" t="n"/>
      <c r="C57" s="3" t="n"/>
      <c r="D57" s="3" t="n"/>
      <c r="E57" s="3" t="n"/>
      <c r="F57" t="str">
        <f>IF(OR(A57="",C57=""),"",IF(N(D57)&gt;=C57,0,ROUNDUP((C57-N(D57))/MAX(1,N(E57)),0)*MAX(1,N(E57))))</f>
        <v/>
      </c>
      <c r="G57" s="4" t="n"/>
      <c r="H57" s="5" t="str">
        <f>IF(A57="","",ROUND(N(D57)*N(G57),2))</f>
        <v/>
      </c>
    </row>
    <row r="58">
      <c r="A58" s="3" t="n"/>
      <c r="B58" s="3" t="n"/>
      <c r="C58" s="3" t="n"/>
      <c r="D58" s="3" t="n"/>
      <c r="E58" s="3" t="n"/>
      <c r="F58" t="str">
        <f>IF(OR(A58="",C58=""),"",IF(N(D58)&gt;=C58,0,ROUNDUP((C58-N(D58))/MAX(1,N(E58)),0)*MAX(1,N(E58))))</f>
        <v/>
      </c>
      <c r="G58" s="4" t="n"/>
      <c r="H58" s="5" t="str">
        <f>IF(A58="","",ROUND(N(D58)*N(G58),2))</f>
        <v/>
      </c>
    </row>
    <row r="59">
      <c r="A59" s="3" t="n"/>
      <c r="B59" s="3" t="n"/>
      <c r="C59" s="3" t="n"/>
      <c r="D59" s="3" t="n"/>
      <c r="E59" s="3" t="n"/>
      <c r="F59" t="str">
        <f>IF(OR(A59="",C59=""),"",IF(N(D59)&gt;=C59,0,ROUNDUP((C59-N(D59))/MAX(1,N(E59)),0)*MAX(1,N(E59))))</f>
        <v/>
      </c>
      <c r="G59" s="4" t="n"/>
      <c r="H59" s="5" t="str">
        <f>IF(A59="","",ROUND(N(D59)*N(G59),2))</f>
        <v/>
      </c>
    </row>
    <row r="60">
      <c r="A60" s="3" t="n"/>
      <c r="B60" s="3" t="n"/>
      <c r="C60" s="3" t="n"/>
      <c r="D60" s="3" t="n"/>
      <c r="E60" s="3" t="n"/>
      <c r="F60" t="str">
        <f>IF(OR(A60="",C60=""),"",IF(N(D60)&gt;=C60,0,ROUNDUP((C60-N(D60))/MAX(1,N(E60)),0)*MAX(1,N(E60))))</f>
        <v/>
      </c>
      <c r="G60" s="4" t="n"/>
      <c r="H60" s="5" t="str">
        <f>IF(A60="","",ROUND(N(D60)*N(G60),2))</f>
        <v/>
      </c>
    </row>
    <row r="61">
      <c r="A61" s="3" t="n"/>
      <c r="B61" s="3" t="n"/>
      <c r="C61" s="3" t="n"/>
      <c r="D61" s="3" t="n"/>
      <c r="E61" s="3" t="n"/>
      <c r="F61" t="str">
        <f>IF(OR(A61="",C61=""),"",IF(N(D61)&gt;=C61,0,ROUNDUP((C61-N(D61))/MAX(1,N(E61)),0)*MAX(1,N(E61))))</f>
        <v/>
      </c>
      <c r="G61" s="4" t="n"/>
      <c r="H61" s="5" t="str">
        <f>IF(A61="","",ROUND(N(D61)*N(G61),2))</f>
        <v/>
      </c>
    </row>
    <row r="62">
      <c r="A62" s="3" t="n"/>
      <c r="B62" s="3" t="n"/>
      <c r="C62" s="3" t="n"/>
      <c r="D62" s="3" t="n"/>
      <c r="E62" s="3" t="n"/>
      <c r="F62" t="str">
        <f>IF(OR(A62="",C62=""),"",IF(N(D62)&gt;=C62,0,ROUNDUP((C62-N(D62))/MAX(1,N(E62)),0)*MAX(1,N(E62))))</f>
        <v/>
      </c>
      <c r="G62" s="4" t="n"/>
      <c r="H62" s="5" t="str">
        <f>IF(A62="","",ROUND(N(D62)*N(G62),2))</f>
        <v/>
      </c>
    </row>
    <row r="63">
      <c r="A63" s="3" t="n"/>
      <c r="B63" s="3" t="n"/>
      <c r="C63" s="3" t="n"/>
      <c r="D63" s="3" t="n"/>
      <c r="E63" s="3" t="n"/>
      <c r="F63" t="str">
        <f>IF(OR(A63="",C63=""),"",IF(N(D63)&gt;=C63,0,ROUNDUP((C63-N(D63))/MAX(1,N(E63)),0)*MAX(1,N(E63))))</f>
        <v/>
      </c>
      <c r="G63" s="4" t="n"/>
      <c r="H63" s="5" t="str">
        <f>IF(A63="","",ROUND(N(D63)*N(G63),2))</f>
        <v/>
      </c>
    </row>
    <row r="64">
      <c r="A64" s="3" t="n"/>
      <c r="B64" s="3" t="n"/>
      <c r="C64" s="3" t="n"/>
      <c r="D64" s="3" t="n"/>
      <c r="E64" s="3" t="n"/>
      <c r="F64" t="str">
        <f>IF(OR(A64="",C64=""),"",IF(N(D64)&gt;=C64,0,ROUNDUP((C64-N(D64))/MAX(1,N(E64)),0)*MAX(1,N(E64))))</f>
        <v/>
      </c>
      <c r="G64" s="4" t="n"/>
      <c r="H64" s="5" t="str">
        <f>IF(A64="","",ROUND(N(D64)*N(G64),2))</f>
        <v/>
      </c>
    </row>
    <row r="65">
      <c r="A65" s="3" t="n"/>
      <c r="B65" s="3" t="n"/>
      <c r="C65" s="3" t="n"/>
      <c r="D65" s="3" t="n"/>
      <c r="E65" s="3" t="n"/>
      <c r="F65" t="str">
        <f>IF(OR(A65="",C65=""),"",IF(N(D65)&gt;=C65,0,ROUNDUP((C65-N(D65))/MAX(1,N(E65)),0)*MAX(1,N(E65))))</f>
        <v/>
      </c>
      <c r="G65" s="4" t="n"/>
      <c r="H65" s="5" t="str">
        <f>IF(A65="","",ROUND(N(D65)*N(G65),2))</f>
        <v/>
      </c>
    </row>
    <row r="66">
      <c r="A66" s="3" t="n"/>
      <c r="B66" s="3" t="n"/>
      <c r="C66" s="3" t="n"/>
      <c r="D66" s="3" t="n"/>
      <c r="E66" s="3" t="n"/>
      <c r="F66" t="str">
        <f>IF(OR(A66="",C66=""),"",IF(N(D66)&gt;=C66,0,ROUNDUP((C66-N(D66))/MAX(1,N(E66)),0)*MAX(1,N(E66))))</f>
        <v/>
      </c>
      <c r="G66" s="4" t="n"/>
      <c r="H66" s="5" t="str">
        <f>IF(A66="","",ROUND(N(D66)*N(G66),2))</f>
        <v/>
      </c>
    </row>
    <row r="67">
      <c r="A67" s="3" t="n"/>
      <c r="B67" s="3" t="n"/>
      <c r="C67" s="3" t="n"/>
      <c r="D67" s="3" t="n"/>
      <c r="E67" s="3" t="n"/>
      <c r="F67" t="str">
        <f>IF(OR(A67="",C67=""),"",IF(N(D67)&gt;=C67,0,ROUNDUP((C67-N(D67))/MAX(1,N(E67)),0)*MAX(1,N(E67))))</f>
        <v/>
      </c>
      <c r="G67" s="4" t="n"/>
      <c r="H67" s="5" t="str">
        <f>IF(A67="","",ROUND(N(D67)*N(G67),2))</f>
        <v/>
      </c>
    </row>
    <row r="68">
      <c r="A68" s="3" t="n"/>
      <c r="B68" s="3" t="n"/>
      <c r="C68" s="3" t="n"/>
      <c r="D68" s="3" t="n"/>
      <c r="E68" s="3" t="n"/>
      <c r="F68" t="str">
        <f>IF(OR(A68="",C68=""),"",IF(N(D68)&gt;=C68,0,ROUNDUP((C68-N(D68))/MAX(1,N(E68)),0)*MAX(1,N(E68))))</f>
        <v/>
      </c>
      <c r="G68" s="4" t="n"/>
      <c r="H68" s="5" t="str">
        <f>IF(A68="","",ROUND(N(D68)*N(G68),2))</f>
        <v/>
      </c>
    </row>
    <row r="69">
      <c r="A69" s="3" t="n"/>
      <c r="B69" s="3" t="n"/>
      <c r="C69" s="3" t="n"/>
      <c r="D69" s="3" t="n"/>
      <c r="E69" s="3" t="n"/>
      <c r="F69" t="str">
        <f>IF(OR(A69="",C69=""),"",IF(N(D69)&gt;=C69,0,ROUNDUP((C69-N(D69))/MAX(1,N(E69)),0)*MAX(1,N(E69))))</f>
        <v/>
      </c>
      <c r="G69" s="4" t="n"/>
      <c r="H69" s="5" t="str">
        <f>IF(A69="","",ROUND(N(D69)*N(G69),2))</f>
        <v/>
      </c>
    </row>
    <row r="70">
      <c r="A70" s="3" t="n"/>
      <c r="B70" s="3" t="n"/>
      <c r="C70" s="3" t="n"/>
      <c r="D70" s="3" t="n"/>
      <c r="E70" s="3" t="n"/>
      <c r="F70" t="str">
        <f>IF(OR(A70="",C70=""),"",IF(N(D70)&gt;=C70,0,ROUNDUP((C70-N(D70))/MAX(1,N(E70)),0)*MAX(1,N(E70))))</f>
        <v/>
      </c>
      <c r="G70" s="4" t="n"/>
      <c r="H70" s="5" t="str">
        <f>IF(A70="","",ROUND(N(D70)*N(G70),2))</f>
        <v/>
      </c>
    </row>
    <row r="71">
      <c r="A71" s="3" t="n"/>
      <c r="B71" s="3" t="n"/>
      <c r="C71" s="3" t="n"/>
      <c r="D71" s="3" t="n"/>
      <c r="E71" s="3" t="n"/>
      <c r="F71" t="str">
        <f>IF(OR(A71="",C71=""),"",IF(N(D71)&gt;=C71,0,ROUNDUP((C71-N(D71))/MAX(1,N(E71)),0)*MAX(1,N(E71))))</f>
        <v/>
      </c>
      <c r="G71" s="4" t="n"/>
      <c r="H71" s="5" t="str">
        <f>IF(A71="","",ROUND(N(D71)*N(G71),2))</f>
        <v/>
      </c>
    </row>
    <row r="72">
      <c r="A72" s="3" t="n"/>
      <c r="B72" s="3" t="n"/>
      <c r="C72" s="3" t="n"/>
      <c r="D72" s="3" t="n"/>
      <c r="E72" s="3" t="n"/>
      <c r="F72" t="str">
        <f>IF(OR(A72="",C72=""),"",IF(N(D72)&gt;=C72,0,ROUNDUP((C72-N(D72))/MAX(1,N(E72)),0)*MAX(1,N(E72))))</f>
        <v/>
      </c>
      <c r="G72" s="4" t="n"/>
      <c r="H72" s="5" t="str">
        <f>IF(A72="","",ROUND(N(D72)*N(G72),2))</f>
        <v/>
      </c>
    </row>
    <row r="73">
      <c r="A73" s="3" t="n"/>
      <c r="B73" s="3" t="n"/>
      <c r="C73" s="3" t="n"/>
      <c r="D73" s="3" t="n"/>
      <c r="E73" s="3" t="n"/>
      <c r="F73" t="str">
        <f>IF(OR(A73="",C73=""),"",IF(N(D73)&gt;=C73,0,ROUNDUP((C73-N(D73))/MAX(1,N(E73)),0)*MAX(1,N(E73))))</f>
        <v/>
      </c>
      <c r="G73" s="4" t="n"/>
      <c r="H73" s="5" t="str">
        <f>IF(A73="","",ROUND(N(D73)*N(G73),2))</f>
        <v/>
      </c>
    </row>
    <row r="74">
      <c r="A74" s="3" t="n"/>
      <c r="B74" s="3" t="n"/>
      <c r="C74" s="3" t="n"/>
      <c r="D74" s="3" t="n"/>
      <c r="E74" s="3" t="n"/>
      <c r="F74" t="str">
        <f>IF(OR(A74="",C74=""),"",IF(N(D74)&gt;=C74,0,ROUNDUP((C74-N(D74))/MAX(1,N(E74)),0)*MAX(1,N(E74))))</f>
        <v/>
      </c>
      <c r="G74" s="4" t="n"/>
      <c r="H74" s="5" t="str">
        <f>IF(A74="","",ROUND(N(D74)*N(G74),2))</f>
        <v/>
      </c>
    </row>
    <row r="75">
      <c r="A75" s="3" t="n"/>
      <c r="B75" s="3" t="n"/>
      <c r="C75" s="3" t="n"/>
      <c r="D75" s="3" t="n"/>
      <c r="E75" s="3" t="n"/>
      <c r="F75" t="str">
        <f>IF(OR(A75="",C75=""),"",IF(N(D75)&gt;=C75,0,ROUNDUP((C75-N(D75))/MAX(1,N(E75)),0)*MAX(1,N(E75))))</f>
        <v/>
      </c>
      <c r="G75" s="4" t="n"/>
      <c r="H75" s="5" t="str">
        <f>IF(A75="","",ROUND(N(D75)*N(G75),2))</f>
        <v/>
      </c>
    </row>
    <row r="76">
      <c r="A76" s="3" t="n"/>
      <c r="B76" s="3" t="n"/>
      <c r="C76" s="3" t="n"/>
      <c r="D76" s="3" t="n"/>
      <c r="E76" s="3" t="n"/>
      <c r="F76" t="str">
        <f>IF(OR(A76="",C76=""),"",IF(N(D76)&gt;=C76,0,ROUNDUP((C76-N(D76))/MAX(1,N(E76)),0)*MAX(1,N(E76))))</f>
        <v/>
      </c>
      <c r="G76" s="4" t="n"/>
      <c r="H76" s="5" t="str">
        <f>IF(A76="","",ROUND(N(D76)*N(G76),2))</f>
        <v/>
      </c>
    </row>
    <row r="77">
      <c r="A77" s="3" t="n"/>
      <c r="B77" s="3" t="n"/>
      <c r="C77" s="3" t="n"/>
      <c r="D77" s="3" t="n"/>
      <c r="E77" s="3" t="n"/>
      <c r="F77" t="str">
        <f>IF(OR(A77="",C77=""),"",IF(N(D77)&gt;=C77,0,ROUNDUP((C77-N(D77))/MAX(1,N(E77)),0)*MAX(1,N(E77))))</f>
        <v/>
      </c>
      <c r="G77" s="4" t="n"/>
      <c r="H77" s="5" t="str">
        <f>IF(A77="","",ROUND(N(D77)*N(G77),2))</f>
        <v/>
      </c>
    </row>
    <row r="78">
      <c r="A78" s="3" t="n"/>
      <c r="B78" s="3" t="n"/>
      <c r="C78" s="3" t="n"/>
      <c r="D78" s="3" t="n"/>
      <c r="E78" s="3" t="n"/>
      <c r="F78" t="str">
        <f>IF(OR(A78="",C78=""),"",IF(N(D78)&gt;=C78,0,ROUNDUP((C78-N(D78))/MAX(1,N(E78)),0)*MAX(1,N(E78))))</f>
        <v/>
      </c>
      <c r="G78" s="4" t="n"/>
      <c r="H78" s="5" t="str">
        <f>IF(A78="","",ROUND(N(D78)*N(G78),2))</f>
        <v/>
      </c>
    </row>
    <row r="79">
      <c r="A79" s="3" t="n"/>
      <c r="B79" s="3" t="n"/>
      <c r="C79" s="3" t="n"/>
      <c r="D79" s="3" t="n"/>
      <c r="E79" s="3" t="n"/>
      <c r="F79" t="str">
        <f>IF(OR(A79="",C79=""),"",IF(N(D79)&gt;=C79,0,ROUNDUP((C79-N(D79))/MAX(1,N(E79)),0)*MAX(1,N(E79))))</f>
        <v/>
      </c>
      <c r="G79" s="4" t="n"/>
      <c r="H79" s="5" t="str">
        <f>IF(A79="","",ROUND(N(D79)*N(G79),2))</f>
        <v/>
      </c>
    </row>
    <row r="80">
      <c r="A80" s="3" t="n"/>
      <c r="B80" s="3" t="n"/>
      <c r="C80" s="3" t="n"/>
      <c r="D80" s="3" t="n"/>
      <c r="E80" s="3" t="n"/>
      <c r="F80" t="str">
        <f>IF(OR(A80="",C80=""),"",IF(N(D80)&gt;=C80,0,ROUNDUP((C80-N(D80))/MAX(1,N(E80)),0)*MAX(1,N(E80))))</f>
        <v/>
      </c>
      <c r="G80" s="4" t="n"/>
      <c r="H80" s="5" t="str">
        <f>IF(A80="","",ROUND(N(D80)*N(G80),2))</f>
        <v/>
      </c>
    </row>
    <row r="81">
      <c r="A81" s="3" t="n"/>
      <c r="B81" s="3" t="n"/>
      <c r="C81" s="3" t="n"/>
      <c r="D81" s="3" t="n"/>
      <c r="E81" s="3" t="n"/>
      <c r="F81" t="str">
        <f>IF(OR(A81="",C81=""),"",IF(N(D81)&gt;=C81,0,ROUNDUP((C81-N(D81))/MAX(1,N(E81)),0)*MAX(1,N(E81))))</f>
        <v/>
      </c>
      <c r="G81" s="4" t="n"/>
      <c r="H81" s="5" t="str">
        <f>IF(A81="","",ROUND(N(D81)*N(G81),2))</f>
        <v/>
      </c>
    </row>
    <row r="82">
      <c r="A82" s="3" t="n"/>
      <c r="B82" s="3" t="n"/>
      <c r="C82" s="3" t="n"/>
      <c r="D82" s="3" t="n"/>
      <c r="E82" s="3" t="n"/>
      <c r="F82" t="str">
        <f>IF(OR(A82="",C82=""),"",IF(N(D82)&gt;=C82,0,ROUNDUP((C82-N(D82))/MAX(1,N(E82)),0)*MAX(1,N(E82))))</f>
        <v/>
      </c>
      <c r="G82" s="4" t="n"/>
      <c r="H82" s="5" t="str">
        <f>IF(A82="","",ROUND(N(D82)*N(G82),2))</f>
        <v/>
      </c>
    </row>
    <row r="83">
      <c r="A83" s="3" t="n"/>
      <c r="B83" s="3" t="n"/>
      <c r="C83" s="3" t="n"/>
      <c r="D83" s="3" t="n"/>
      <c r="E83" s="3" t="n"/>
      <c r="F83" t="str">
        <f>IF(OR(A83="",C83=""),"",IF(N(D83)&gt;=C83,0,ROUNDUP((C83-N(D83))/MAX(1,N(E83)),0)*MAX(1,N(E83))))</f>
        <v/>
      </c>
      <c r="G83" s="4" t="n"/>
      <c r="H83" s="5" t="str">
        <f>IF(A83="","",ROUND(N(D83)*N(G83),2))</f>
        <v/>
      </c>
    </row>
    <row r="84">
      <c r="A84" s="3" t="n"/>
      <c r="B84" s="3" t="n"/>
      <c r="C84" s="3" t="n"/>
      <c r="D84" s="3" t="n"/>
      <c r="E84" s="3" t="n"/>
      <c r="F84" t="str">
        <f>IF(OR(A84="",C84=""),"",IF(N(D84)&gt;=C84,0,ROUNDUP((C84-N(D84))/MAX(1,N(E84)),0)*MAX(1,N(E84))))</f>
        <v/>
      </c>
      <c r="G84" s="4" t="n"/>
      <c r="H84" s="5" t="str">
        <f>IF(A84="","",ROUND(N(D84)*N(G84),2))</f>
        <v/>
      </c>
    </row>
    <row r="85">
      <c r="A85" s="3" t="n"/>
      <c r="B85" s="3" t="n"/>
      <c r="C85" s="3" t="n"/>
      <c r="D85" s="3" t="n"/>
      <c r="E85" s="3" t="n"/>
      <c r="F85" t="str">
        <f>IF(OR(A85="",C85=""),"",IF(N(D85)&gt;=C85,0,ROUNDUP((C85-N(D85))/MAX(1,N(E85)),0)*MAX(1,N(E85))))</f>
        <v/>
      </c>
      <c r="G85" s="4" t="n"/>
      <c r="H85" s="5" t="str">
        <f>IF(A85="","",ROUND(N(D85)*N(G85),2))</f>
        <v/>
      </c>
    </row>
    <row r="86">
      <c r="A86" s="3" t="n"/>
      <c r="B86" s="3" t="n"/>
      <c r="C86" s="3" t="n"/>
      <c r="D86" s="3" t="n"/>
      <c r="E86" s="3" t="n"/>
      <c r="F86" t="str">
        <f>IF(OR(A86="",C86=""),"",IF(N(D86)&gt;=C86,0,ROUNDUP((C86-N(D86))/MAX(1,N(E86)),0)*MAX(1,N(E86))))</f>
        <v/>
      </c>
      <c r="G86" s="4" t="n"/>
      <c r="H86" s="5" t="str">
        <f>IF(A86="","",ROUND(N(D86)*N(G86),2))</f>
        <v/>
      </c>
    </row>
    <row r="87">
      <c r="A87" s="3" t="n"/>
      <c r="B87" s="3" t="n"/>
      <c r="C87" s="3" t="n"/>
      <c r="D87" s="3" t="n"/>
      <c r="E87" s="3" t="n"/>
      <c r="F87" t="str">
        <f>IF(OR(A87="",C87=""),"",IF(N(D87)&gt;=C87,0,ROUNDUP((C87-N(D87))/MAX(1,N(E87)),0)*MAX(1,N(E87))))</f>
        <v/>
      </c>
      <c r="G87" s="4" t="n"/>
      <c r="H87" s="5" t="str">
        <f>IF(A87="","",ROUND(N(D87)*N(G87),2))</f>
        <v/>
      </c>
    </row>
    <row r="88">
      <c r="A88" s="3" t="n"/>
      <c r="B88" s="3" t="n"/>
      <c r="C88" s="3" t="n"/>
      <c r="D88" s="3" t="n"/>
      <c r="E88" s="3" t="n"/>
      <c r="F88" t="str">
        <f>IF(OR(A88="",C88=""),"",IF(N(D88)&gt;=C88,0,ROUNDUP((C88-N(D88))/MAX(1,N(E88)),0)*MAX(1,N(E88))))</f>
        <v/>
      </c>
      <c r="G88" s="4" t="n"/>
      <c r="H88" s="5" t="str">
        <f>IF(A88="","",ROUND(N(D88)*N(G88),2))</f>
        <v/>
      </c>
    </row>
    <row r="89">
      <c r="A89" s="3" t="n"/>
      <c r="B89" s="3" t="n"/>
      <c r="C89" s="3" t="n"/>
      <c r="D89" s="3" t="n"/>
      <c r="E89" s="3" t="n"/>
      <c r="F89" t="str">
        <f>IF(OR(A89="",C89=""),"",IF(N(D89)&gt;=C89,0,ROUNDUP((C89-N(D89))/MAX(1,N(E89)),0)*MAX(1,N(E89))))</f>
        <v/>
      </c>
      <c r="G89" s="4" t="n"/>
      <c r="H89" s="5" t="str">
        <f>IF(A89="","",ROUND(N(D89)*N(G89),2))</f>
        <v/>
      </c>
    </row>
    <row r="90">
      <c r="A90" s="3" t="n"/>
      <c r="B90" s="3" t="n"/>
      <c r="C90" s="3" t="n"/>
      <c r="D90" s="3" t="n"/>
      <c r="E90" s="3" t="n"/>
      <c r="F90" t="str">
        <f>IF(OR(A90="",C90=""),"",IF(N(D90)&gt;=C90,0,ROUNDUP((C90-N(D90))/MAX(1,N(E90)),0)*MAX(1,N(E90))))</f>
        <v/>
      </c>
      <c r="G90" s="4" t="n"/>
      <c r="H90" s="5" t="str">
        <f>IF(A90="","",ROUND(N(D90)*N(G90),2))</f>
        <v/>
      </c>
    </row>
    <row r="91">
      <c r="A91" s="3" t="n"/>
      <c r="B91" s="3" t="n"/>
      <c r="C91" s="3" t="n"/>
      <c r="D91" s="3" t="n"/>
      <c r="E91" s="3" t="n"/>
      <c r="F91" t="str">
        <f>IF(OR(A91="",C91=""),"",IF(N(D91)&gt;=C91,0,ROUNDUP((C91-N(D91))/MAX(1,N(E91)),0)*MAX(1,N(E91))))</f>
        <v/>
      </c>
      <c r="G91" s="4" t="n"/>
      <c r="H91" s="5" t="str">
        <f>IF(A91="","",ROUND(N(D91)*N(G91),2))</f>
        <v/>
      </c>
    </row>
    <row r="92">
      <c r="A92" s="3" t="n"/>
      <c r="B92" s="3" t="n"/>
      <c r="C92" s="3" t="n"/>
      <c r="D92" s="3" t="n"/>
      <c r="E92" s="3" t="n"/>
      <c r="F92" t="str">
        <f>IF(OR(A92="",C92=""),"",IF(N(D92)&gt;=C92,0,ROUNDUP((C92-N(D92))/MAX(1,N(E92)),0)*MAX(1,N(E92))))</f>
        <v/>
      </c>
      <c r="G92" s="4" t="n"/>
      <c r="H92" s="5" t="str">
        <f>IF(A92="","",ROUND(N(D92)*N(G92),2))</f>
        <v/>
      </c>
    </row>
    <row r="93">
      <c r="A93" s="3" t="n"/>
      <c r="B93" s="3" t="n"/>
      <c r="C93" s="3" t="n"/>
      <c r="D93" s="3" t="n"/>
      <c r="E93" s="3" t="n"/>
      <c r="F93" t="str">
        <f>IF(OR(A93="",C93=""),"",IF(N(D93)&gt;=C93,0,ROUNDUP((C93-N(D93))/MAX(1,N(E93)),0)*MAX(1,N(E93))))</f>
        <v/>
      </c>
      <c r="G93" s="4" t="n"/>
      <c r="H93" s="5" t="str">
        <f>IF(A93="","",ROUND(N(D93)*N(G93),2))</f>
        <v/>
      </c>
    </row>
    <row r="94">
      <c r="A94" s="3" t="n"/>
      <c r="B94" s="3" t="n"/>
      <c r="C94" s="3" t="n"/>
      <c r="D94" s="3" t="n"/>
      <c r="E94" s="3" t="n"/>
      <c r="F94" t="str">
        <f>IF(OR(A94="",C94=""),"",IF(N(D94)&gt;=C94,0,ROUNDUP((C94-N(D94))/MAX(1,N(E94)),0)*MAX(1,N(E94))))</f>
        <v/>
      </c>
      <c r="G94" s="4" t="n"/>
      <c r="H94" s="5" t="str">
        <f>IF(A94="","",ROUND(N(D94)*N(G94),2))</f>
        <v/>
      </c>
    </row>
    <row r="95">
      <c r="A95" s="3" t="n"/>
      <c r="B95" s="3" t="n"/>
      <c r="C95" s="3" t="n"/>
      <c r="D95" s="3" t="n"/>
      <c r="E95" s="3" t="n"/>
      <c r="F95" t="str">
        <f>IF(OR(A95="",C95=""),"",IF(N(D95)&gt;=C95,0,ROUNDUP((C95-N(D95))/MAX(1,N(E95)),0)*MAX(1,N(E95))))</f>
        <v/>
      </c>
      <c r="G95" s="4" t="n"/>
      <c r="H95" s="5" t="str">
        <f>IF(A95="","",ROUND(N(D95)*N(G95),2))</f>
        <v/>
      </c>
    </row>
    <row r="96">
      <c r="A96" s="3" t="n"/>
      <c r="B96" s="3" t="n"/>
      <c r="C96" s="3" t="n"/>
      <c r="D96" s="3" t="n"/>
      <c r="E96" s="3" t="n"/>
      <c r="F96" t="str">
        <f>IF(OR(A96="",C96=""),"",IF(N(D96)&gt;=C96,0,ROUNDUP((C96-N(D96))/MAX(1,N(E96)),0)*MAX(1,N(E96))))</f>
        <v/>
      </c>
      <c r="G96" s="4" t="n"/>
      <c r="H96" s="5" t="str">
        <f>IF(A96="","",ROUND(N(D96)*N(G96),2))</f>
        <v/>
      </c>
    </row>
    <row r="97">
      <c r="A97" s="3" t="n"/>
      <c r="B97" s="3" t="n"/>
      <c r="C97" s="3" t="n"/>
      <c r="D97" s="3" t="n"/>
      <c r="E97" s="3" t="n"/>
      <c r="F97" t="str">
        <f>IF(OR(A97="",C97=""),"",IF(N(D97)&gt;=C97,0,ROUNDUP((C97-N(D97))/MAX(1,N(E97)),0)*MAX(1,N(E97))))</f>
        <v/>
      </c>
      <c r="G97" s="4" t="n"/>
      <c r="H97" s="5" t="str">
        <f>IF(A97="","",ROUND(N(D97)*N(G97),2))</f>
        <v/>
      </c>
    </row>
    <row r="98">
      <c r="A98" s="3" t="n"/>
      <c r="B98" s="3" t="n"/>
      <c r="C98" s="3" t="n"/>
      <c r="D98" s="3" t="n"/>
      <c r="E98" s="3" t="n"/>
      <c r="F98" t="str">
        <f>IF(OR(A98="",C98=""),"",IF(N(D98)&gt;=C98,0,ROUNDUP((C98-N(D98))/MAX(1,N(E98)),0)*MAX(1,N(E98))))</f>
        <v/>
      </c>
      <c r="G98" s="4" t="n"/>
      <c r="H98" s="5" t="str">
        <f>IF(A98="","",ROUND(N(D98)*N(G98),2))</f>
        <v/>
      </c>
    </row>
    <row r="99">
      <c r="A99" s="3" t="n"/>
      <c r="B99" s="3" t="n"/>
      <c r="C99" s="3" t="n"/>
      <c r="D99" s="3" t="n"/>
      <c r="E99" s="3" t="n"/>
      <c r="F99" t="str">
        <f>IF(OR(A99="",C99=""),"",IF(N(D99)&gt;=C99,0,ROUNDUP((C99-N(D99))/MAX(1,N(E99)),0)*MAX(1,N(E99))))</f>
        <v/>
      </c>
      <c r="G99" s="4" t="n"/>
      <c r="H99" s="5" t="str">
        <f>IF(A99="","",ROUND(N(D99)*N(G99),2))</f>
        <v/>
      </c>
    </row>
    <row r="100">
      <c r="A100" s="3" t="n"/>
      <c r="B100" s="3" t="n"/>
      <c r="C100" s="3" t="n"/>
      <c r="D100" s="3" t="n"/>
      <c r="E100" s="3" t="n"/>
      <c r="F100" t="str">
        <f>IF(OR(A100="",C100=""),"",IF(N(D100)&gt;=C100,0,ROUNDUP((C100-N(D100))/MAX(1,N(E100)),0)*MAX(1,N(E100))))</f>
        <v/>
      </c>
      <c r="G100" s="4" t="n"/>
      <c r="H100" s="5" t="str">
        <f>IF(A100="","",ROUND(N(D100)*N(G100),2))</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40"/>
  <sheetViews>
    <sheetView tabSelected="0" workbookViewId="0">
      <pane ySplit="1" topLeftCell="A2" activePane="bottomLeft" state="frozen"/>
      <selection pane="bottomLeft" activeCell="A1" sqref="A1"/>
    </sheetView>
  </sheetViews>
  <sheetFormatPr baseColWidth="8" defaultRowHeight="15"/>
  <cols>
    <col width="22" customWidth="1" min="1" max="1"/>
    <col width="12" customWidth="1" min="2" max="2"/>
    <col width="9" customWidth="1" min="3" max="3"/>
    <col width="12" customWidth="1" min="4" max="4"/>
    <col width="9" customWidth="1" min="5" max="5"/>
    <col width="12" customWidth="1" min="6" max="6"/>
    <col width="10" customWidth="1" min="7" max="7"/>
    <col width="10" customWidth="1" min="8" max="8"/>
    <col width="10" customWidth="1" min="9" max="9"/>
  </cols>
  <sheetData>
    <row r="1" ht="30" customHeight="1">
      <c r="A1" s="1" t="inlineStr">
        <is>
          <t>Drink</t>
        </is>
      </c>
      <c r="B1" s="1" t="inlineStr">
        <is>
          <t>Espresso or coffee, g</t>
        </is>
      </c>
      <c r="C1" s="1" t="inlineStr">
        <is>
          <t>Milk, oz</t>
        </is>
      </c>
      <c r="D1" s="1" t="inlineStr">
        <is>
          <t>Milk</t>
        </is>
      </c>
      <c r="E1" s="1" t="inlineStr">
        <is>
          <t>Syrup, oz</t>
        </is>
      </c>
      <c r="F1" s="1" t="inlineStr">
        <is>
          <t>Cup, lid, sleeve</t>
        </is>
      </c>
      <c r="G1" s="1" t="inlineStr">
        <is>
          <t>Cost</t>
        </is>
      </c>
      <c r="H1" s="1" t="inlineStr">
        <is>
          <t>Price</t>
        </is>
      </c>
      <c r="I1" s="1" t="inlineStr">
        <is>
          <t>Margin</t>
        </is>
      </c>
    </row>
    <row r="2">
      <c r="A2" s="3" t="inlineStr">
        <is>
          <t>Latte, 12 oz</t>
        </is>
      </c>
      <c r="B2" s="3" t="n">
        <v>18</v>
      </c>
      <c r="C2" s="3" t="n">
        <v>10</v>
      </c>
      <c r="D2" s="3" t="inlineStr">
        <is>
          <t>Whole milk</t>
        </is>
      </c>
      <c r="E2" s="3" t="n">
        <v>0</v>
      </c>
      <c r="F2" s="4" t="n">
        <v>0.2</v>
      </c>
      <c r="G2" s="5">
        <f>IF(A2="","",ROUND(N(B2)*IFERROR(VLOOKUP("Espresso beans",'Weekly count'!$A$2:$G$100,7,FALSE),0)/453.6+N(C2)*IF(D2="Whole milk",IFERROR(VLOOKUP("Whole milk",'Weekly count'!$A$2:$G$100,7,FALSE),0)/128,IF(D2="Oat milk",IFERROR(VLOOKUP("Oat milk",'Weekly count'!$A$2:$G$100,7,FALSE),0)/32,0))+N(E2)*IFERROR(VLOOKUP("Vanilla syrup",'Weekly count'!$A$2:$G$100,7,FALSE),0)/25.36+N(F2),2))</f>
        <v>0.91</v>
      </c>
      <c r="H2" s="4" t="n">
        <v>5</v>
      </c>
      <c r="I2" s="6">
        <f>IF(OR(A2="",N(H2)=0),"",(H2-G2)/H2)</f>
        <v>0.818</v>
      </c>
    </row>
    <row r="3">
      <c r="A3" s="3" t="inlineStr">
        <is>
          <t>Oat latte, 12 oz</t>
        </is>
      </c>
      <c r="B3" s="3" t="n">
        <v>18</v>
      </c>
      <c r="C3" s="3" t="n">
        <v>10</v>
      </c>
      <c r="D3" s="3" t="inlineStr">
        <is>
          <t>Oat milk</t>
        </is>
      </c>
      <c r="E3" s="3" t="n">
        <v>0</v>
      </c>
      <c r="F3" s="4" t="n">
        <v>0.2</v>
      </c>
      <c r="G3" s="5">
        <f>IF(A3="","",ROUND(N(B3)*IFERROR(VLOOKUP("Espresso beans",'Weekly count'!$A$2:$G$100,7,FALSE),0)/453.6+N(C3)*IF(D3="Whole milk",IFERROR(VLOOKUP("Whole milk",'Weekly count'!$A$2:$G$100,7,FALSE),0)/128,IF(D3="Oat milk",IFERROR(VLOOKUP("Oat milk",'Weekly count'!$A$2:$G$100,7,FALSE),0)/32,0))+N(E3)*IFERROR(VLOOKUP("Vanilla syrup",'Weekly count'!$A$2:$G$100,7,FALSE),0)/25.36+N(F3),2))</f>
        <v>1.55</v>
      </c>
      <c r="H3" s="4" t="n">
        <v>5.75</v>
      </c>
      <c r="I3" s="6">
        <f>IF(OR(A3="",N(H3)=0),"",(H3-G3)/H3)</f>
        <v>0.730434782608696</v>
      </c>
    </row>
    <row r="4">
      <c r="A4" s="3" t="inlineStr">
        <is>
          <t>Vanilla latte, 12 oz</t>
        </is>
      </c>
      <c r="B4" s="3" t="n">
        <v>18</v>
      </c>
      <c r="C4" s="3" t="n">
        <v>10</v>
      </c>
      <c r="D4" s="3" t="inlineStr">
        <is>
          <t>Whole milk</t>
        </is>
      </c>
      <c r="E4" s="3" t="n">
        <v>1</v>
      </c>
      <c r="F4" s="4" t="n">
        <v>0.2</v>
      </c>
      <c r="G4" s="5">
        <f>IF(A4="","",ROUND(N(B4)*IFERROR(VLOOKUP("Espresso beans",'Weekly count'!$A$2:$G$100,7,FALSE),0)/453.6+N(C4)*IF(D4="Whole milk",IFERROR(VLOOKUP("Whole milk",'Weekly count'!$A$2:$G$100,7,FALSE),0)/128,IF(D4="Oat milk",IFERROR(VLOOKUP("Oat milk",'Weekly count'!$A$2:$G$100,7,FALSE),0)/32,0))+N(E4)*IFERROR(VLOOKUP("Vanilla syrup",'Weekly count'!$A$2:$G$100,7,FALSE),0)/25.36+N(F4),2))</f>
        <v>1.24</v>
      </c>
      <c r="H4" s="4" t="n">
        <v>5.75</v>
      </c>
      <c r="I4" s="6">
        <f>IF(OR(A4="",N(H4)=0),"",(H4-G4)/H4)</f>
        <v>0.784347826086957</v>
      </c>
    </row>
    <row r="5">
      <c r="A5" s="3" t="inlineStr">
        <is>
          <t>Drip coffee, 12 oz</t>
        </is>
      </c>
      <c r="B5" s="3" t="n">
        <v>20</v>
      </c>
      <c r="C5" s="3" t="n">
        <v>0</v>
      </c>
      <c r="D5" s="3" t="n"/>
      <c r="E5" s="3" t="n">
        <v>0</v>
      </c>
      <c r="F5" s="4" t="n">
        <v>0.2</v>
      </c>
      <c r="G5" s="5">
        <f>IF(A5="","",ROUND(N(B5)*IFERROR(VLOOKUP("Espresso beans",'Weekly count'!$A$2:$G$100,7,FALSE),0)/453.6+N(C5)*IF(D5="Whole milk",IFERROR(VLOOKUP("Whole milk",'Weekly count'!$A$2:$G$100,7,FALSE),0)/128,IF(D5="Oat milk",IFERROR(VLOOKUP("Oat milk",'Weekly count'!$A$2:$G$100,7,FALSE),0)/32,0))+N(E5)*IFERROR(VLOOKUP("Vanilla syrup",'Weekly count'!$A$2:$G$100,7,FALSE),0)/25.36+N(F5),2))</f>
        <v>0.62</v>
      </c>
      <c r="H5" s="4" t="n">
        <v>3.25</v>
      </c>
      <c r="I5" s="6">
        <f>IF(OR(A5="",N(H5)=0),"",(H5-G5)/H5)</f>
        <v>0.809230769230769</v>
      </c>
    </row>
    <row r="6">
      <c r="A6" s="3" t="inlineStr">
        <is>
          <t>Iced latte, 16 oz</t>
        </is>
      </c>
      <c r="B6" s="3" t="n">
        <v>18</v>
      </c>
      <c r="C6" s="3" t="n">
        <v>10</v>
      </c>
      <c r="D6" s="3" t="inlineStr">
        <is>
          <t>Whole milk</t>
        </is>
      </c>
      <c r="E6" s="3" t="n">
        <v>0</v>
      </c>
      <c r="F6" s="4" t="n">
        <v>0.2</v>
      </c>
      <c r="G6" s="5">
        <f>IF(A6="","",ROUND(N(B6)*IFERROR(VLOOKUP("Espresso beans",'Weekly count'!$A$2:$G$100,7,FALSE),0)/453.6+N(C6)*IF(D6="Whole milk",IFERROR(VLOOKUP("Whole milk",'Weekly count'!$A$2:$G$100,7,FALSE),0)/128,IF(D6="Oat milk",IFERROR(VLOOKUP("Oat milk",'Weekly count'!$A$2:$G$100,7,FALSE),0)/32,0))+N(E6)*IFERROR(VLOOKUP("Vanilla syrup",'Weekly count'!$A$2:$G$100,7,FALSE),0)/25.36+N(F6),2))</f>
        <v>0.91</v>
      </c>
      <c r="H6" s="4" t="n">
        <v>5.5</v>
      </c>
      <c r="I6" s="6">
        <f>IF(OR(A6="",N(H6)=0),"",(H6-G6)/H6)</f>
        <v>0.834545454545454</v>
      </c>
    </row>
    <row r="7">
      <c r="A7" s="3" t="n"/>
      <c r="B7" s="3" t="n"/>
      <c r="C7" s="3" t="n"/>
      <c r="D7" s="3" t="n"/>
      <c r="E7" s="3" t="n"/>
      <c r="F7" s="4" t="n"/>
      <c r="G7" s="5" t="str">
        <f>IF(A7="","",ROUND(N(B7)*IFERROR(VLOOKUP("Espresso beans",'Weekly count'!$A$2:$G$100,7,FALSE),0)/453.6+N(C7)*IF(D7="Whole milk",IFERROR(VLOOKUP("Whole milk",'Weekly count'!$A$2:$G$100,7,FALSE),0)/128,IF(D7="Oat milk",IFERROR(VLOOKUP("Oat milk",'Weekly count'!$A$2:$G$100,7,FALSE),0)/32,0))+N(E7)*IFERROR(VLOOKUP("Vanilla syrup",'Weekly count'!$A$2:$G$100,7,FALSE),0)/25.36+N(F7),2))</f>
        <v/>
      </c>
      <c r="H7" s="4" t="n"/>
      <c r="I7" s="6" t="str">
        <f>IF(OR(A7="",N(H7)=0),"",(H7-G7)/H7)</f>
        <v/>
      </c>
    </row>
    <row r="8">
      <c r="A8" s="3" t="n"/>
      <c r="B8" s="3" t="n"/>
      <c r="C8" s="3" t="n"/>
      <c r="D8" s="3" t="n"/>
      <c r="E8" s="3" t="n"/>
      <c r="F8" s="4" t="n"/>
      <c r="G8" s="5" t="str">
        <f>IF(A8="","",ROUND(N(B8)*IFERROR(VLOOKUP("Espresso beans",'Weekly count'!$A$2:$G$100,7,FALSE),0)/453.6+N(C8)*IF(D8="Whole milk",IFERROR(VLOOKUP("Whole milk",'Weekly count'!$A$2:$G$100,7,FALSE),0)/128,IF(D8="Oat milk",IFERROR(VLOOKUP("Oat milk",'Weekly count'!$A$2:$G$100,7,FALSE),0)/32,0))+N(E8)*IFERROR(VLOOKUP("Vanilla syrup",'Weekly count'!$A$2:$G$100,7,FALSE),0)/25.36+N(F8),2))</f>
        <v/>
      </c>
      <c r="H8" s="4" t="n"/>
      <c r="I8" s="6" t="str">
        <f>IF(OR(A8="",N(H8)=0),"",(H8-G8)/H8)</f>
        <v/>
      </c>
    </row>
    <row r="9">
      <c r="A9" s="3" t="n"/>
      <c r="B9" s="3" t="n"/>
      <c r="C9" s="3" t="n"/>
      <c r="D9" s="3" t="n"/>
      <c r="E9" s="3" t="n"/>
      <c r="F9" s="4" t="n"/>
      <c r="G9" s="5" t="str">
        <f>IF(A9="","",ROUND(N(B9)*IFERROR(VLOOKUP("Espresso beans",'Weekly count'!$A$2:$G$100,7,FALSE),0)/453.6+N(C9)*IF(D9="Whole milk",IFERROR(VLOOKUP("Whole milk",'Weekly count'!$A$2:$G$100,7,FALSE),0)/128,IF(D9="Oat milk",IFERROR(VLOOKUP("Oat milk",'Weekly count'!$A$2:$G$100,7,FALSE),0)/32,0))+N(E9)*IFERROR(VLOOKUP("Vanilla syrup",'Weekly count'!$A$2:$G$100,7,FALSE),0)/25.36+N(F9),2))</f>
        <v/>
      </c>
      <c r="H9" s="4" t="n"/>
      <c r="I9" s="6" t="str">
        <f>IF(OR(A9="",N(H9)=0),"",(H9-G9)/H9)</f>
        <v/>
      </c>
    </row>
    <row r="10">
      <c r="A10" s="3" t="n"/>
      <c r="B10" s="3" t="n"/>
      <c r="C10" s="3" t="n"/>
      <c r="D10" s="3" t="n"/>
      <c r="E10" s="3" t="n"/>
      <c r="F10" s="4" t="n"/>
      <c r="G10" s="5" t="str">
        <f>IF(A10="","",ROUND(N(B10)*IFERROR(VLOOKUP("Espresso beans",'Weekly count'!$A$2:$G$100,7,FALSE),0)/453.6+N(C10)*IF(D10="Whole milk",IFERROR(VLOOKUP("Whole milk",'Weekly count'!$A$2:$G$100,7,FALSE),0)/128,IF(D10="Oat milk",IFERROR(VLOOKUP("Oat milk",'Weekly count'!$A$2:$G$100,7,FALSE),0)/32,0))+N(E10)*IFERROR(VLOOKUP("Vanilla syrup",'Weekly count'!$A$2:$G$100,7,FALSE),0)/25.36+N(F10),2))</f>
        <v/>
      </c>
      <c r="H10" s="4" t="n"/>
      <c r="I10" s="6" t="str">
        <f>IF(OR(A10="",N(H10)=0),"",(H10-G10)/H10)</f>
        <v/>
      </c>
    </row>
    <row r="11">
      <c r="A11" s="3" t="n"/>
      <c r="B11" s="3" t="n"/>
      <c r="C11" s="3" t="n"/>
      <c r="D11" s="3" t="n"/>
      <c r="E11" s="3" t="n"/>
      <c r="F11" s="4" t="n"/>
      <c r="G11" s="5" t="str">
        <f>IF(A11="","",ROUND(N(B11)*IFERROR(VLOOKUP("Espresso beans",'Weekly count'!$A$2:$G$100,7,FALSE),0)/453.6+N(C11)*IF(D11="Whole milk",IFERROR(VLOOKUP("Whole milk",'Weekly count'!$A$2:$G$100,7,FALSE),0)/128,IF(D11="Oat milk",IFERROR(VLOOKUP("Oat milk",'Weekly count'!$A$2:$G$100,7,FALSE),0)/32,0))+N(E11)*IFERROR(VLOOKUP("Vanilla syrup",'Weekly count'!$A$2:$G$100,7,FALSE),0)/25.36+N(F11),2))</f>
        <v/>
      </c>
      <c r="H11" s="4" t="n"/>
      <c r="I11" s="6" t="str">
        <f>IF(OR(A11="",N(H11)=0),"",(H11-G11)/H11)</f>
        <v/>
      </c>
    </row>
    <row r="12">
      <c r="A12" s="3" t="n"/>
      <c r="B12" s="3" t="n"/>
      <c r="C12" s="3" t="n"/>
      <c r="D12" s="3" t="n"/>
      <c r="E12" s="3" t="n"/>
      <c r="F12" s="4" t="n"/>
      <c r="G12" s="5" t="str">
        <f>IF(A12="","",ROUND(N(B12)*IFERROR(VLOOKUP("Espresso beans",'Weekly count'!$A$2:$G$100,7,FALSE),0)/453.6+N(C12)*IF(D12="Whole milk",IFERROR(VLOOKUP("Whole milk",'Weekly count'!$A$2:$G$100,7,FALSE),0)/128,IF(D12="Oat milk",IFERROR(VLOOKUP("Oat milk",'Weekly count'!$A$2:$G$100,7,FALSE),0)/32,0))+N(E12)*IFERROR(VLOOKUP("Vanilla syrup",'Weekly count'!$A$2:$G$100,7,FALSE),0)/25.36+N(F12),2))</f>
        <v/>
      </c>
      <c r="H12" s="4" t="n"/>
      <c r="I12" s="6" t="str">
        <f>IF(OR(A12="",N(H12)=0),"",(H12-G12)/H12)</f>
        <v/>
      </c>
    </row>
    <row r="13">
      <c r="A13" s="3" t="n"/>
      <c r="B13" s="3" t="n"/>
      <c r="C13" s="3" t="n"/>
      <c r="D13" s="3" t="n"/>
      <c r="E13" s="3" t="n"/>
      <c r="F13" s="4" t="n"/>
      <c r="G13" s="5" t="str">
        <f>IF(A13="","",ROUND(N(B13)*IFERROR(VLOOKUP("Espresso beans",'Weekly count'!$A$2:$G$100,7,FALSE),0)/453.6+N(C13)*IF(D13="Whole milk",IFERROR(VLOOKUP("Whole milk",'Weekly count'!$A$2:$G$100,7,FALSE),0)/128,IF(D13="Oat milk",IFERROR(VLOOKUP("Oat milk",'Weekly count'!$A$2:$G$100,7,FALSE),0)/32,0))+N(E13)*IFERROR(VLOOKUP("Vanilla syrup",'Weekly count'!$A$2:$G$100,7,FALSE),0)/25.36+N(F13),2))</f>
        <v/>
      </c>
      <c r="H13" s="4" t="n"/>
      <c r="I13" s="6" t="str">
        <f>IF(OR(A13="",N(H13)=0),"",(H13-G13)/H13)</f>
        <v/>
      </c>
    </row>
    <row r="14">
      <c r="A14" s="3" t="n"/>
      <c r="B14" s="3" t="n"/>
      <c r="C14" s="3" t="n"/>
      <c r="D14" s="3" t="n"/>
      <c r="E14" s="3" t="n"/>
      <c r="F14" s="4" t="n"/>
      <c r="G14" s="5" t="str">
        <f>IF(A14="","",ROUND(N(B14)*IFERROR(VLOOKUP("Espresso beans",'Weekly count'!$A$2:$G$100,7,FALSE),0)/453.6+N(C14)*IF(D14="Whole milk",IFERROR(VLOOKUP("Whole milk",'Weekly count'!$A$2:$G$100,7,FALSE),0)/128,IF(D14="Oat milk",IFERROR(VLOOKUP("Oat milk",'Weekly count'!$A$2:$G$100,7,FALSE),0)/32,0))+N(E14)*IFERROR(VLOOKUP("Vanilla syrup",'Weekly count'!$A$2:$G$100,7,FALSE),0)/25.36+N(F14),2))</f>
        <v/>
      </c>
      <c r="H14" s="4" t="n"/>
      <c r="I14" s="6" t="str">
        <f>IF(OR(A14="",N(H14)=0),"",(H14-G14)/H14)</f>
        <v/>
      </c>
    </row>
    <row r="15">
      <c r="A15" s="3" t="n"/>
      <c r="B15" s="3" t="n"/>
      <c r="C15" s="3" t="n"/>
      <c r="D15" s="3" t="n"/>
      <c r="E15" s="3" t="n"/>
      <c r="F15" s="4" t="n"/>
      <c r="G15" s="5" t="str">
        <f>IF(A15="","",ROUND(N(B15)*IFERROR(VLOOKUP("Espresso beans",'Weekly count'!$A$2:$G$100,7,FALSE),0)/453.6+N(C15)*IF(D15="Whole milk",IFERROR(VLOOKUP("Whole milk",'Weekly count'!$A$2:$G$100,7,FALSE),0)/128,IF(D15="Oat milk",IFERROR(VLOOKUP("Oat milk",'Weekly count'!$A$2:$G$100,7,FALSE),0)/32,0))+N(E15)*IFERROR(VLOOKUP("Vanilla syrup",'Weekly count'!$A$2:$G$100,7,FALSE),0)/25.36+N(F15),2))</f>
        <v/>
      </c>
      <c r="H15" s="4" t="n"/>
      <c r="I15" s="6" t="str">
        <f>IF(OR(A15="",N(H15)=0),"",(H15-G15)/H15)</f>
        <v/>
      </c>
    </row>
    <row r="16">
      <c r="A16" s="3" t="n"/>
      <c r="B16" s="3" t="n"/>
      <c r="C16" s="3" t="n"/>
      <c r="D16" s="3" t="n"/>
      <c r="E16" s="3" t="n"/>
      <c r="F16" s="4" t="n"/>
      <c r="G16" s="5" t="str">
        <f>IF(A16="","",ROUND(N(B16)*IFERROR(VLOOKUP("Espresso beans",'Weekly count'!$A$2:$G$100,7,FALSE),0)/453.6+N(C16)*IF(D16="Whole milk",IFERROR(VLOOKUP("Whole milk",'Weekly count'!$A$2:$G$100,7,FALSE),0)/128,IF(D16="Oat milk",IFERROR(VLOOKUP("Oat milk",'Weekly count'!$A$2:$G$100,7,FALSE),0)/32,0))+N(E16)*IFERROR(VLOOKUP("Vanilla syrup",'Weekly count'!$A$2:$G$100,7,FALSE),0)/25.36+N(F16),2))</f>
        <v/>
      </c>
      <c r="H16" s="4" t="n"/>
      <c r="I16" s="6" t="str">
        <f>IF(OR(A16="",N(H16)=0),"",(H16-G16)/H16)</f>
        <v/>
      </c>
    </row>
    <row r="17">
      <c r="A17" s="3" t="n"/>
      <c r="B17" s="3" t="n"/>
      <c r="C17" s="3" t="n"/>
      <c r="D17" s="3" t="n"/>
      <c r="E17" s="3" t="n"/>
      <c r="F17" s="4" t="n"/>
      <c r="G17" s="5" t="str">
        <f>IF(A17="","",ROUND(N(B17)*IFERROR(VLOOKUP("Espresso beans",'Weekly count'!$A$2:$G$100,7,FALSE),0)/453.6+N(C17)*IF(D17="Whole milk",IFERROR(VLOOKUP("Whole milk",'Weekly count'!$A$2:$G$100,7,FALSE),0)/128,IF(D17="Oat milk",IFERROR(VLOOKUP("Oat milk",'Weekly count'!$A$2:$G$100,7,FALSE),0)/32,0))+N(E17)*IFERROR(VLOOKUP("Vanilla syrup",'Weekly count'!$A$2:$G$100,7,FALSE),0)/25.36+N(F17),2))</f>
        <v/>
      </c>
      <c r="H17" s="4" t="n"/>
      <c r="I17" s="6" t="str">
        <f>IF(OR(A17="",N(H17)=0),"",(H17-G17)/H17)</f>
        <v/>
      </c>
    </row>
    <row r="18">
      <c r="A18" s="3" t="n"/>
      <c r="B18" s="3" t="n"/>
      <c r="C18" s="3" t="n"/>
      <c r="D18" s="3" t="n"/>
      <c r="E18" s="3" t="n"/>
      <c r="F18" s="4" t="n"/>
      <c r="G18" s="5" t="str">
        <f>IF(A18="","",ROUND(N(B18)*IFERROR(VLOOKUP("Espresso beans",'Weekly count'!$A$2:$G$100,7,FALSE),0)/453.6+N(C18)*IF(D18="Whole milk",IFERROR(VLOOKUP("Whole milk",'Weekly count'!$A$2:$G$100,7,FALSE),0)/128,IF(D18="Oat milk",IFERROR(VLOOKUP("Oat milk",'Weekly count'!$A$2:$G$100,7,FALSE),0)/32,0))+N(E18)*IFERROR(VLOOKUP("Vanilla syrup",'Weekly count'!$A$2:$G$100,7,FALSE),0)/25.36+N(F18),2))</f>
        <v/>
      </c>
      <c r="H18" s="4" t="n"/>
      <c r="I18" s="6" t="str">
        <f>IF(OR(A18="",N(H18)=0),"",(H18-G18)/H18)</f>
        <v/>
      </c>
    </row>
    <row r="19">
      <c r="A19" s="3" t="n"/>
      <c r="B19" s="3" t="n"/>
      <c r="C19" s="3" t="n"/>
      <c r="D19" s="3" t="n"/>
      <c r="E19" s="3" t="n"/>
      <c r="F19" s="4" t="n"/>
      <c r="G19" s="5" t="str">
        <f>IF(A19="","",ROUND(N(B19)*IFERROR(VLOOKUP("Espresso beans",'Weekly count'!$A$2:$G$100,7,FALSE),0)/453.6+N(C19)*IF(D19="Whole milk",IFERROR(VLOOKUP("Whole milk",'Weekly count'!$A$2:$G$100,7,FALSE),0)/128,IF(D19="Oat milk",IFERROR(VLOOKUP("Oat milk",'Weekly count'!$A$2:$G$100,7,FALSE),0)/32,0))+N(E19)*IFERROR(VLOOKUP("Vanilla syrup",'Weekly count'!$A$2:$G$100,7,FALSE),0)/25.36+N(F19),2))</f>
        <v/>
      </c>
      <c r="H19" s="4" t="n"/>
      <c r="I19" s="6" t="str">
        <f>IF(OR(A19="",N(H19)=0),"",(H19-G19)/H19)</f>
        <v/>
      </c>
    </row>
    <row r="20">
      <c r="A20" s="3" t="n"/>
      <c r="B20" s="3" t="n"/>
      <c r="C20" s="3" t="n"/>
      <c r="D20" s="3" t="n"/>
      <c r="E20" s="3" t="n"/>
      <c r="F20" s="4" t="n"/>
      <c r="G20" s="5" t="str">
        <f>IF(A20="","",ROUND(N(B20)*IFERROR(VLOOKUP("Espresso beans",'Weekly count'!$A$2:$G$100,7,FALSE),0)/453.6+N(C20)*IF(D20="Whole milk",IFERROR(VLOOKUP("Whole milk",'Weekly count'!$A$2:$G$100,7,FALSE),0)/128,IF(D20="Oat milk",IFERROR(VLOOKUP("Oat milk",'Weekly count'!$A$2:$G$100,7,FALSE),0)/32,0))+N(E20)*IFERROR(VLOOKUP("Vanilla syrup",'Weekly count'!$A$2:$G$100,7,FALSE),0)/25.36+N(F20),2))</f>
        <v/>
      </c>
      <c r="H20" s="4" t="n"/>
      <c r="I20" s="6" t="str">
        <f>IF(OR(A20="",N(H20)=0),"",(H20-G20)/H20)</f>
        <v/>
      </c>
    </row>
    <row r="21">
      <c r="A21" s="3" t="n"/>
      <c r="B21" s="3" t="n"/>
      <c r="C21" s="3" t="n"/>
      <c r="D21" s="3" t="n"/>
      <c r="E21" s="3" t="n"/>
      <c r="F21" s="4" t="n"/>
      <c r="G21" s="5" t="str">
        <f>IF(A21="","",ROUND(N(B21)*IFERROR(VLOOKUP("Espresso beans",'Weekly count'!$A$2:$G$100,7,FALSE),0)/453.6+N(C21)*IF(D21="Whole milk",IFERROR(VLOOKUP("Whole milk",'Weekly count'!$A$2:$G$100,7,FALSE),0)/128,IF(D21="Oat milk",IFERROR(VLOOKUP("Oat milk",'Weekly count'!$A$2:$G$100,7,FALSE),0)/32,0))+N(E21)*IFERROR(VLOOKUP("Vanilla syrup",'Weekly count'!$A$2:$G$100,7,FALSE),0)/25.36+N(F21),2))</f>
        <v/>
      </c>
      <c r="H21" s="4" t="n"/>
      <c r="I21" s="6" t="str">
        <f>IF(OR(A21="",N(H21)=0),"",(H21-G21)/H21)</f>
        <v/>
      </c>
    </row>
    <row r="22">
      <c r="A22" s="3" t="n"/>
      <c r="B22" s="3" t="n"/>
      <c r="C22" s="3" t="n"/>
      <c r="D22" s="3" t="n"/>
      <c r="E22" s="3" t="n"/>
      <c r="F22" s="4" t="n"/>
      <c r="G22" s="5" t="str">
        <f>IF(A22="","",ROUND(N(B22)*IFERROR(VLOOKUP("Espresso beans",'Weekly count'!$A$2:$G$100,7,FALSE),0)/453.6+N(C22)*IF(D22="Whole milk",IFERROR(VLOOKUP("Whole milk",'Weekly count'!$A$2:$G$100,7,FALSE),0)/128,IF(D22="Oat milk",IFERROR(VLOOKUP("Oat milk",'Weekly count'!$A$2:$G$100,7,FALSE),0)/32,0))+N(E22)*IFERROR(VLOOKUP("Vanilla syrup",'Weekly count'!$A$2:$G$100,7,FALSE),0)/25.36+N(F22),2))</f>
        <v/>
      </c>
      <c r="H22" s="4" t="n"/>
      <c r="I22" s="6" t="str">
        <f>IF(OR(A22="",N(H22)=0),"",(H22-G22)/H22)</f>
        <v/>
      </c>
    </row>
    <row r="23">
      <c r="A23" s="3" t="n"/>
      <c r="B23" s="3" t="n"/>
      <c r="C23" s="3" t="n"/>
      <c r="D23" s="3" t="n"/>
      <c r="E23" s="3" t="n"/>
      <c r="F23" s="4" t="n"/>
      <c r="G23" s="5" t="str">
        <f>IF(A23="","",ROUND(N(B23)*IFERROR(VLOOKUP("Espresso beans",'Weekly count'!$A$2:$G$100,7,FALSE),0)/453.6+N(C23)*IF(D23="Whole milk",IFERROR(VLOOKUP("Whole milk",'Weekly count'!$A$2:$G$100,7,FALSE),0)/128,IF(D23="Oat milk",IFERROR(VLOOKUP("Oat milk",'Weekly count'!$A$2:$G$100,7,FALSE),0)/32,0))+N(E23)*IFERROR(VLOOKUP("Vanilla syrup",'Weekly count'!$A$2:$G$100,7,FALSE),0)/25.36+N(F23),2))</f>
        <v/>
      </c>
      <c r="H23" s="4" t="n"/>
      <c r="I23" s="6" t="str">
        <f>IF(OR(A23="",N(H23)=0),"",(H23-G23)/H23)</f>
        <v/>
      </c>
    </row>
    <row r="24">
      <c r="A24" s="3" t="n"/>
      <c r="B24" s="3" t="n"/>
      <c r="C24" s="3" t="n"/>
      <c r="D24" s="3" t="n"/>
      <c r="E24" s="3" t="n"/>
      <c r="F24" s="4" t="n"/>
      <c r="G24" s="5" t="str">
        <f>IF(A24="","",ROUND(N(B24)*IFERROR(VLOOKUP("Espresso beans",'Weekly count'!$A$2:$G$100,7,FALSE),0)/453.6+N(C24)*IF(D24="Whole milk",IFERROR(VLOOKUP("Whole milk",'Weekly count'!$A$2:$G$100,7,FALSE),0)/128,IF(D24="Oat milk",IFERROR(VLOOKUP("Oat milk",'Weekly count'!$A$2:$G$100,7,FALSE),0)/32,0))+N(E24)*IFERROR(VLOOKUP("Vanilla syrup",'Weekly count'!$A$2:$G$100,7,FALSE),0)/25.36+N(F24),2))</f>
        <v/>
      </c>
      <c r="H24" s="4" t="n"/>
      <c r="I24" s="6" t="str">
        <f>IF(OR(A24="",N(H24)=0),"",(H24-G24)/H24)</f>
        <v/>
      </c>
    </row>
    <row r="25">
      <c r="A25" s="3" t="n"/>
      <c r="B25" s="3" t="n"/>
      <c r="C25" s="3" t="n"/>
      <c r="D25" s="3" t="n"/>
      <c r="E25" s="3" t="n"/>
      <c r="F25" s="4" t="n"/>
      <c r="G25" s="5" t="str">
        <f>IF(A25="","",ROUND(N(B25)*IFERROR(VLOOKUP("Espresso beans",'Weekly count'!$A$2:$G$100,7,FALSE),0)/453.6+N(C25)*IF(D25="Whole milk",IFERROR(VLOOKUP("Whole milk",'Weekly count'!$A$2:$G$100,7,FALSE),0)/128,IF(D25="Oat milk",IFERROR(VLOOKUP("Oat milk",'Weekly count'!$A$2:$G$100,7,FALSE),0)/32,0))+N(E25)*IFERROR(VLOOKUP("Vanilla syrup",'Weekly count'!$A$2:$G$100,7,FALSE),0)/25.36+N(F25),2))</f>
        <v/>
      </c>
      <c r="H25" s="4" t="n"/>
      <c r="I25" s="6" t="str">
        <f>IF(OR(A25="",N(H25)=0),"",(H25-G25)/H25)</f>
        <v/>
      </c>
    </row>
    <row r="26">
      <c r="A26" s="3" t="n"/>
      <c r="B26" s="3" t="n"/>
      <c r="C26" s="3" t="n"/>
      <c r="D26" s="3" t="n"/>
      <c r="E26" s="3" t="n"/>
      <c r="F26" s="4" t="n"/>
      <c r="G26" s="5" t="str">
        <f>IF(A26="","",ROUND(N(B26)*IFERROR(VLOOKUP("Espresso beans",'Weekly count'!$A$2:$G$100,7,FALSE),0)/453.6+N(C26)*IF(D26="Whole milk",IFERROR(VLOOKUP("Whole milk",'Weekly count'!$A$2:$G$100,7,FALSE),0)/128,IF(D26="Oat milk",IFERROR(VLOOKUP("Oat milk",'Weekly count'!$A$2:$G$100,7,FALSE),0)/32,0))+N(E26)*IFERROR(VLOOKUP("Vanilla syrup",'Weekly count'!$A$2:$G$100,7,FALSE),0)/25.36+N(F26),2))</f>
        <v/>
      </c>
      <c r="H26" s="4" t="n"/>
      <c r="I26" s="6" t="str">
        <f>IF(OR(A26="",N(H26)=0),"",(H26-G26)/H26)</f>
        <v/>
      </c>
    </row>
    <row r="27">
      <c r="A27" s="3" t="n"/>
      <c r="B27" s="3" t="n"/>
      <c r="C27" s="3" t="n"/>
      <c r="D27" s="3" t="n"/>
      <c r="E27" s="3" t="n"/>
      <c r="F27" s="4" t="n"/>
      <c r="G27" s="5" t="str">
        <f>IF(A27="","",ROUND(N(B27)*IFERROR(VLOOKUP("Espresso beans",'Weekly count'!$A$2:$G$100,7,FALSE),0)/453.6+N(C27)*IF(D27="Whole milk",IFERROR(VLOOKUP("Whole milk",'Weekly count'!$A$2:$G$100,7,FALSE),0)/128,IF(D27="Oat milk",IFERROR(VLOOKUP("Oat milk",'Weekly count'!$A$2:$G$100,7,FALSE),0)/32,0))+N(E27)*IFERROR(VLOOKUP("Vanilla syrup",'Weekly count'!$A$2:$G$100,7,FALSE),0)/25.36+N(F27),2))</f>
        <v/>
      </c>
      <c r="H27" s="4" t="n"/>
      <c r="I27" s="6" t="str">
        <f>IF(OR(A27="",N(H27)=0),"",(H27-G27)/H27)</f>
        <v/>
      </c>
    </row>
    <row r="28">
      <c r="A28" s="3" t="n"/>
      <c r="B28" s="3" t="n"/>
      <c r="C28" s="3" t="n"/>
      <c r="D28" s="3" t="n"/>
      <c r="E28" s="3" t="n"/>
      <c r="F28" s="4" t="n"/>
      <c r="G28" s="5" t="str">
        <f>IF(A28="","",ROUND(N(B28)*IFERROR(VLOOKUP("Espresso beans",'Weekly count'!$A$2:$G$100,7,FALSE),0)/453.6+N(C28)*IF(D28="Whole milk",IFERROR(VLOOKUP("Whole milk",'Weekly count'!$A$2:$G$100,7,FALSE),0)/128,IF(D28="Oat milk",IFERROR(VLOOKUP("Oat milk",'Weekly count'!$A$2:$G$100,7,FALSE),0)/32,0))+N(E28)*IFERROR(VLOOKUP("Vanilla syrup",'Weekly count'!$A$2:$G$100,7,FALSE),0)/25.36+N(F28),2))</f>
        <v/>
      </c>
      <c r="H28" s="4" t="n"/>
      <c r="I28" s="6" t="str">
        <f>IF(OR(A28="",N(H28)=0),"",(H28-G28)/H28)</f>
        <v/>
      </c>
    </row>
    <row r="29">
      <c r="A29" s="3" t="n"/>
      <c r="B29" s="3" t="n"/>
      <c r="C29" s="3" t="n"/>
      <c r="D29" s="3" t="n"/>
      <c r="E29" s="3" t="n"/>
      <c r="F29" s="4" t="n"/>
      <c r="G29" s="5" t="str">
        <f>IF(A29="","",ROUND(N(B29)*IFERROR(VLOOKUP("Espresso beans",'Weekly count'!$A$2:$G$100,7,FALSE),0)/453.6+N(C29)*IF(D29="Whole milk",IFERROR(VLOOKUP("Whole milk",'Weekly count'!$A$2:$G$100,7,FALSE),0)/128,IF(D29="Oat milk",IFERROR(VLOOKUP("Oat milk",'Weekly count'!$A$2:$G$100,7,FALSE),0)/32,0))+N(E29)*IFERROR(VLOOKUP("Vanilla syrup",'Weekly count'!$A$2:$G$100,7,FALSE),0)/25.36+N(F29),2))</f>
        <v/>
      </c>
      <c r="H29" s="4" t="n"/>
      <c r="I29" s="6" t="str">
        <f>IF(OR(A29="",N(H29)=0),"",(H29-G29)/H29)</f>
        <v/>
      </c>
    </row>
    <row r="30">
      <c r="A30" s="3" t="n"/>
      <c r="B30" s="3" t="n"/>
      <c r="C30" s="3" t="n"/>
      <c r="D30" s="3" t="n"/>
      <c r="E30" s="3" t="n"/>
      <c r="F30" s="4" t="n"/>
      <c r="G30" s="5" t="str">
        <f>IF(A30="","",ROUND(N(B30)*IFERROR(VLOOKUP("Espresso beans",'Weekly count'!$A$2:$G$100,7,FALSE),0)/453.6+N(C30)*IF(D30="Whole milk",IFERROR(VLOOKUP("Whole milk",'Weekly count'!$A$2:$G$100,7,FALSE),0)/128,IF(D30="Oat milk",IFERROR(VLOOKUP("Oat milk",'Weekly count'!$A$2:$G$100,7,FALSE),0)/32,0))+N(E30)*IFERROR(VLOOKUP("Vanilla syrup",'Weekly count'!$A$2:$G$100,7,FALSE),0)/25.36+N(F30),2))</f>
        <v/>
      </c>
      <c r="H30" s="4" t="n"/>
      <c r="I30" s="6" t="str">
        <f>IF(OR(A30="",N(H30)=0),"",(H30-G30)/H30)</f>
        <v/>
      </c>
    </row>
    <row r="31">
      <c r="A31" s="3" t="n"/>
      <c r="B31" s="3" t="n"/>
      <c r="C31" s="3" t="n"/>
      <c r="D31" s="3" t="n"/>
      <c r="E31" s="3" t="n"/>
      <c r="F31" s="4" t="n"/>
      <c r="G31" s="5" t="str">
        <f>IF(A31="","",ROUND(N(B31)*IFERROR(VLOOKUP("Espresso beans",'Weekly count'!$A$2:$G$100,7,FALSE),0)/453.6+N(C31)*IF(D31="Whole milk",IFERROR(VLOOKUP("Whole milk",'Weekly count'!$A$2:$G$100,7,FALSE),0)/128,IF(D31="Oat milk",IFERROR(VLOOKUP("Oat milk",'Weekly count'!$A$2:$G$100,7,FALSE),0)/32,0))+N(E31)*IFERROR(VLOOKUP("Vanilla syrup",'Weekly count'!$A$2:$G$100,7,FALSE),0)/25.36+N(F31),2))</f>
        <v/>
      </c>
      <c r="H31" s="4" t="n"/>
      <c r="I31" s="6" t="str">
        <f>IF(OR(A31="",N(H31)=0),"",(H31-G31)/H31)</f>
        <v/>
      </c>
    </row>
    <row r="32">
      <c r="A32" s="3" t="n"/>
      <c r="B32" s="3" t="n"/>
      <c r="C32" s="3" t="n"/>
      <c r="D32" s="3" t="n"/>
      <c r="E32" s="3" t="n"/>
      <c r="F32" s="4" t="n"/>
      <c r="G32" s="5" t="str">
        <f>IF(A32="","",ROUND(N(B32)*IFERROR(VLOOKUP("Espresso beans",'Weekly count'!$A$2:$G$100,7,FALSE),0)/453.6+N(C32)*IF(D32="Whole milk",IFERROR(VLOOKUP("Whole milk",'Weekly count'!$A$2:$G$100,7,FALSE),0)/128,IF(D32="Oat milk",IFERROR(VLOOKUP("Oat milk",'Weekly count'!$A$2:$G$100,7,FALSE),0)/32,0))+N(E32)*IFERROR(VLOOKUP("Vanilla syrup",'Weekly count'!$A$2:$G$100,7,FALSE),0)/25.36+N(F32),2))</f>
        <v/>
      </c>
      <c r="H32" s="4" t="n"/>
      <c r="I32" s="6" t="str">
        <f>IF(OR(A32="",N(H32)=0),"",(H32-G32)/H32)</f>
        <v/>
      </c>
    </row>
    <row r="33">
      <c r="A33" s="3" t="n"/>
      <c r="B33" s="3" t="n"/>
      <c r="C33" s="3" t="n"/>
      <c r="D33" s="3" t="n"/>
      <c r="E33" s="3" t="n"/>
      <c r="F33" s="4" t="n"/>
      <c r="G33" s="5" t="str">
        <f>IF(A33="","",ROUND(N(B33)*IFERROR(VLOOKUP("Espresso beans",'Weekly count'!$A$2:$G$100,7,FALSE),0)/453.6+N(C33)*IF(D33="Whole milk",IFERROR(VLOOKUP("Whole milk",'Weekly count'!$A$2:$G$100,7,FALSE),0)/128,IF(D33="Oat milk",IFERROR(VLOOKUP("Oat milk",'Weekly count'!$A$2:$G$100,7,FALSE),0)/32,0))+N(E33)*IFERROR(VLOOKUP("Vanilla syrup",'Weekly count'!$A$2:$G$100,7,FALSE),0)/25.36+N(F33),2))</f>
        <v/>
      </c>
      <c r="H33" s="4" t="n"/>
      <c r="I33" s="6" t="str">
        <f>IF(OR(A33="",N(H33)=0),"",(H33-G33)/H33)</f>
        <v/>
      </c>
    </row>
    <row r="34">
      <c r="A34" s="3" t="n"/>
      <c r="B34" s="3" t="n"/>
      <c r="C34" s="3" t="n"/>
      <c r="D34" s="3" t="n"/>
      <c r="E34" s="3" t="n"/>
      <c r="F34" s="4" t="n"/>
      <c r="G34" s="5" t="str">
        <f>IF(A34="","",ROUND(N(B34)*IFERROR(VLOOKUP("Espresso beans",'Weekly count'!$A$2:$G$100,7,FALSE),0)/453.6+N(C34)*IF(D34="Whole milk",IFERROR(VLOOKUP("Whole milk",'Weekly count'!$A$2:$G$100,7,FALSE),0)/128,IF(D34="Oat milk",IFERROR(VLOOKUP("Oat milk",'Weekly count'!$A$2:$G$100,7,FALSE),0)/32,0))+N(E34)*IFERROR(VLOOKUP("Vanilla syrup",'Weekly count'!$A$2:$G$100,7,FALSE),0)/25.36+N(F34),2))</f>
        <v/>
      </c>
      <c r="H34" s="4" t="n"/>
      <c r="I34" s="6" t="str">
        <f>IF(OR(A34="",N(H34)=0),"",(H34-G34)/H34)</f>
        <v/>
      </c>
    </row>
    <row r="35">
      <c r="A35" s="3" t="n"/>
      <c r="B35" s="3" t="n"/>
      <c r="C35" s="3" t="n"/>
      <c r="D35" s="3" t="n"/>
      <c r="E35" s="3" t="n"/>
      <c r="F35" s="4" t="n"/>
      <c r="G35" s="5" t="str">
        <f>IF(A35="","",ROUND(N(B35)*IFERROR(VLOOKUP("Espresso beans",'Weekly count'!$A$2:$G$100,7,FALSE),0)/453.6+N(C35)*IF(D35="Whole milk",IFERROR(VLOOKUP("Whole milk",'Weekly count'!$A$2:$G$100,7,FALSE),0)/128,IF(D35="Oat milk",IFERROR(VLOOKUP("Oat milk",'Weekly count'!$A$2:$G$100,7,FALSE),0)/32,0))+N(E35)*IFERROR(VLOOKUP("Vanilla syrup",'Weekly count'!$A$2:$G$100,7,FALSE),0)/25.36+N(F35),2))</f>
        <v/>
      </c>
      <c r="H35" s="4" t="n"/>
      <c r="I35" s="6" t="str">
        <f>IF(OR(A35="",N(H35)=0),"",(H35-G35)/H35)</f>
        <v/>
      </c>
    </row>
    <row r="36">
      <c r="A36" s="3" t="n"/>
      <c r="B36" s="3" t="n"/>
      <c r="C36" s="3" t="n"/>
      <c r="D36" s="3" t="n"/>
      <c r="E36" s="3" t="n"/>
      <c r="F36" s="4" t="n"/>
      <c r="G36" s="5" t="str">
        <f>IF(A36="","",ROUND(N(B36)*IFERROR(VLOOKUP("Espresso beans",'Weekly count'!$A$2:$G$100,7,FALSE),0)/453.6+N(C36)*IF(D36="Whole milk",IFERROR(VLOOKUP("Whole milk",'Weekly count'!$A$2:$G$100,7,FALSE),0)/128,IF(D36="Oat milk",IFERROR(VLOOKUP("Oat milk",'Weekly count'!$A$2:$G$100,7,FALSE),0)/32,0))+N(E36)*IFERROR(VLOOKUP("Vanilla syrup",'Weekly count'!$A$2:$G$100,7,FALSE),0)/25.36+N(F36),2))</f>
        <v/>
      </c>
      <c r="H36" s="4" t="n"/>
      <c r="I36" s="6" t="str">
        <f>IF(OR(A36="",N(H36)=0),"",(H36-G36)/H36)</f>
        <v/>
      </c>
    </row>
    <row r="37">
      <c r="A37" s="3" t="n"/>
      <c r="B37" s="3" t="n"/>
      <c r="C37" s="3" t="n"/>
      <c r="D37" s="3" t="n"/>
      <c r="E37" s="3" t="n"/>
      <c r="F37" s="4" t="n"/>
      <c r="G37" s="5" t="str">
        <f>IF(A37="","",ROUND(N(B37)*IFERROR(VLOOKUP("Espresso beans",'Weekly count'!$A$2:$G$100,7,FALSE),0)/453.6+N(C37)*IF(D37="Whole milk",IFERROR(VLOOKUP("Whole milk",'Weekly count'!$A$2:$G$100,7,FALSE),0)/128,IF(D37="Oat milk",IFERROR(VLOOKUP("Oat milk",'Weekly count'!$A$2:$G$100,7,FALSE),0)/32,0))+N(E37)*IFERROR(VLOOKUP("Vanilla syrup",'Weekly count'!$A$2:$G$100,7,FALSE),0)/25.36+N(F37),2))</f>
        <v/>
      </c>
      <c r="H37" s="4" t="n"/>
      <c r="I37" s="6" t="str">
        <f>IF(OR(A37="",N(H37)=0),"",(H37-G37)/H37)</f>
        <v/>
      </c>
    </row>
    <row r="38">
      <c r="A38" s="3" t="n"/>
      <c r="B38" s="3" t="n"/>
      <c r="C38" s="3" t="n"/>
      <c r="D38" s="3" t="n"/>
      <c r="E38" s="3" t="n"/>
      <c r="F38" s="4" t="n"/>
      <c r="G38" s="5" t="str">
        <f>IF(A38="","",ROUND(N(B38)*IFERROR(VLOOKUP("Espresso beans",'Weekly count'!$A$2:$G$100,7,FALSE),0)/453.6+N(C38)*IF(D38="Whole milk",IFERROR(VLOOKUP("Whole milk",'Weekly count'!$A$2:$G$100,7,FALSE),0)/128,IF(D38="Oat milk",IFERROR(VLOOKUP("Oat milk",'Weekly count'!$A$2:$G$100,7,FALSE),0)/32,0))+N(E38)*IFERROR(VLOOKUP("Vanilla syrup",'Weekly count'!$A$2:$G$100,7,FALSE),0)/25.36+N(F38),2))</f>
        <v/>
      </c>
      <c r="H38" s="4" t="n"/>
      <c r="I38" s="6" t="str">
        <f>IF(OR(A38="",N(H38)=0),"",(H38-G38)/H38)</f>
        <v/>
      </c>
    </row>
    <row r="39">
      <c r="A39" s="3" t="n"/>
      <c r="B39" s="3" t="n"/>
      <c r="C39" s="3" t="n"/>
      <c r="D39" s="3" t="n"/>
      <c r="E39" s="3" t="n"/>
      <c r="F39" s="4" t="n"/>
      <c r="G39" s="5" t="str">
        <f>IF(A39="","",ROUND(N(B39)*IFERROR(VLOOKUP("Espresso beans",'Weekly count'!$A$2:$G$100,7,FALSE),0)/453.6+N(C39)*IF(D39="Whole milk",IFERROR(VLOOKUP("Whole milk",'Weekly count'!$A$2:$G$100,7,FALSE),0)/128,IF(D39="Oat milk",IFERROR(VLOOKUP("Oat milk",'Weekly count'!$A$2:$G$100,7,FALSE),0)/32,0))+N(E39)*IFERROR(VLOOKUP("Vanilla syrup",'Weekly count'!$A$2:$G$100,7,FALSE),0)/25.36+N(F39),2))</f>
        <v/>
      </c>
      <c r="H39" s="4" t="n"/>
      <c r="I39" s="6" t="str">
        <f>IF(OR(A39="",N(H39)=0),"",(H39-G39)/H39)</f>
        <v/>
      </c>
    </row>
    <row r="40">
      <c r="A40" s="3" t="n"/>
      <c r="B40" s="3" t="n"/>
      <c r="C40" s="3" t="n"/>
      <c r="D40" s="3" t="n"/>
      <c r="E40" s="3" t="n"/>
      <c r="F40" s="4" t="n"/>
      <c r="G40" s="5" t="str">
        <f>IF(A40="","",ROUND(N(B40)*IFERROR(VLOOKUP("Espresso beans",'Weekly count'!$A$2:$G$100,7,FALSE),0)/453.6+N(C40)*IF(D40="Whole milk",IFERROR(VLOOKUP("Whole milk",'Weekly count'!$A$2:$G$100,7,FALSE),0)/128,IF(D40="Oat milk",IFERROR(VLOOKUP("Oat milk",'Weekly count'!$A$2:$G$100,7,FALSE),0)/32,0))+N(E40)*IFERROR(VLOOKUP("Vanilla syrup",'Weekly count'!$A$2:$G$100,7,FALSE),0)/25.36+N(F40),2))</f>
        <v/>
      </c>
      <c r="H40" s="4" t="n"/>
      <c r="I40" s="6" t="str">
        <f>IF(OR(A40="",N(H40)=0),"",(H40-G40)/H40)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7" t="inlineStr">
        <is>
          <t>Coffee shop inventory spreadsheet</t>
        </is>
      </c>
    </row>
    <row r="2" ht="15" customHeight="1">
      <c r="A2" s="8" t="inlineStr">
        <is>
          <t>From the article: https://www.tarostack.com/articles/coffee-shop-inventory-spreadsheet</t>
        </is>
      </c>
    </row>
    <row r="3" ht="15" customHeight="1">
      <c r="A3" s="8" t="inlineStr"/>
    </row>
    <row r="4" ht="45" customHeight="1">
      <c r="A4" s="8" t="inlineStr">
        <is>
          <t>Weekly count: each item, its unit, its par (how much you want on hand after a delivery), what you counted, and the case size. Order works out what to order to get back to par, rounded up to whole cases; Value on hand is the count at cost.</t>
        </is>
      </c>
    </row>
    <row r="5" ht="45" customHeight="1">
      <c r="A5" s="8" t="inlineStr">
        <is>
          <t>Drink costs: each drink's recipe, grams of coffee, ounces of milk and syrup, and the cup, lid and sleeve. Its cost comes from the prices on the Weekly count sheet, so when milk goes up, every drink's cost follows. Margin is against your menu price.</t>
        </is>
      </c>
    </row>
    <row r="6" ht="30" customHeight="1">
      <c r="A6" s="8" t="inlineStr">
        <is>
          <t>Set par from a normal week's use plus what you'd use before the next delivery. Count at the same time every week, before the delivery.</t>
        </is>
      </c>
    </row>
    <row r="7" ht="15" customHeight="1">
      <c r="A7" s="8" t="inlineStr"/>
    </row>
    <row r="8" ht="15" customHeight="1">
      <c r="A8" s="8" t="inlineStr">
        <is>
          <t>Works in Excel (2010 and later), Google Sheets, LibreOffice and Numbers. No macros.</t>
        </is>
      </c>
    </row>
    <row r="9" ht="30" customHeight="1">
      <c r="A9" s="8"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