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ees" sheetId="1" state="visible" r:id="rId1"/>
    <sheet xmlns:r="http://schemas.openxmlformats.org/officeDocument/2006/relationships" name="Read me" sheetId="2" state="visible" r:id="rId2"/>
  </sheets>
  <definedNames>
    <definedName name="_xlnm.Print_Titles" localSheetId="0">'Fees'!$1:$1</definedName>
  </definedNames>
  <calcPr calcId="124519" fullCalcOnLoad="1"/>
</workbook>
</file>

<file path=xl/styles.xml><?xml version="1.0" encoding="utf-8"?>
<styleSheet xmlns="http://schemas.openxmlformats.org/spreadsheetml/2006/main">
  <numFmts count="2">
    <numFmt numFmtId="164" formatCode="$#,##0.00"/>
    <numFmt numFmtId="165" formatCode="$#,##0"/>
  </numFmts>
  <fonts count="6">
    <font>
      <name val="Calibri"/>
      <family val="2"/>
      <color theme="1"/>
      <sz val="11"/>
      <scheme val="minor"/>
    </font>
    <font>
      <b val="1"/>
      <color rgb="00533787"/>
      <sz val="12"/>
    </font>
    <font>
      <b val="1"/>
      <color rgb="00533787"/>
    </font>
    <font>
      <i val="1"/>
      <color rgb="006B6379"/>
    </font>
    <font>
      <b val="1"/>
    </font>
    <font>
      <b val="1"/>
      <color rgb="00533787"/>
      <sz val="14"/>
    </font>
  </fonts>
  <fills count="2">
    <fill>
      <patternFill/>
    </fill>
    <fill>
      <patternFill patternType="gray125"/>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164" fontId="0" fillId="0" borderId="0" pivotButton="0" quotePrefix="0" xfId="0"/>
    <xf numFmtId="9" fontId="0" fillId="0" borderId="0" pivotButton="0" quotePrefix="0" xfId="0"/>
    <xf numFmtId="165" fontId="0" fillId="0" borderId="0" pivotButton="0" quotePrefix="0" xfId="0"/>
    <xf numFmtId="0" fontId="0" fillId="0" borderId="0" applyAlignment="1" pivotButton="0" quotePrefix="0" xfId="0">
      <alignment vertical="top" wrapText="1"/>
    </xf>
    <xf numFmtId="0" fontId="0" fillId="0" borderId="0" applyAlignment="1" pivotButton="0" quotePrefix="0" xfId="0">
      <alignment vertical="top"/>
    </xf>
    <xf numFmtId="0" fontId="4" fillId="0" borderId="0" pivotButton="0" quotePrefix="0" xfId="0"/>
    <xf numFmtId="164" fontId="4" fillId="0" borderId="0" pivotButton="0" quotePrefix="0" xfId="0"/>
    <xf numFmtId="3" fontId="4" fillId="0" borderId="0" pivotButton="0" quotePrefix="0" xfId="0"/>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36"/>
  <sheetViews>
    <sheetView tabSelected="1" workbookViewId="0">
      <selection activeCell="A1" sqref="A1"/>
    </sheetView>
  </sheetViews>
  <sheetFormatPr baseColWidth="8" defaultRowHeight="15"/>
  <cols>
    <col width="46" customWidth="1" min="1" max="1"/>
    <col width="13" customWidth="1" min="2" max="2"/>
    <col width="50" customWidth="1" min="3" max="3"/>
  </cols>
  <sheetData>
    <row r="1">
      <c r="A1" s="1" t="inlineStr">
        <is>
          <t>Co-packing fees from your own costs</t>
        </is>
      </c>
    </row>
    <row r="2">
      <c r="A2" s="2" t="inlineStr">
        <is>
          <t>The line</t>
        </is>
      </c>
    </row>
    <row r="3">
      <c r="A3" t="inlineStr">
        <is>
          <t>Crew on the line</t>
        </is>
      </c>
      <c r="B3" t="n">
        <v>3</v>
      </c>
      <c r="C3" s="3" t="inlineStr">
        <is>
          <t>people</t>
        </is>
      </c>
    </row>
    <row r="4">
      <c r="A4" t="inlineStr">
        <is>
          <t>Wage an hour</t>
        </is>
      </c>
      <c r="B4" s="4" t="n">
        <v>18</v>
      </c>
    </row>
    <row r="5">
      <c r="A5" t="inlineStr">
        <is>
          <t>Payroll taxes and benefits, a share of wages</t>
        </is>
      </c>
      <c r="B5" s="5" t="n">
        <v>0.2</v>
      </c>
    </row>
    <row r="6">
      <c r="A6" t="inlineStr">
        <is>
          <t>Gas, power and water while running, an hour</t>
        </is>
      </c>
      <c r="B6" s="4" t="n">
        <v>12</v>
      </c>
    </row>
    <row r="7">
      <c r="A7" t="inlineStr">
        <is>
          <t>Units an hour, at the line's real pace</t>
        </is>
      </c>
      <c r="B7" t="n">
        <v>240</v>
      </c>
      <c r="C7" s="3" t="inlineStr">
        <is>
          <t>bottles</t>
        </is>
      </c>
    </row>
    <row r="8">
      <c r="A8" t="inlineStr">
        <is>
          <t>Cleaning chemicals and testing, a unit</t>
        </is>
      </c>
      <c r="B8" s="4" t="n">
        <v>0.04</v>
      </c>
    </row>
    <row r="9">
      <c r="A9" t="inlineStr">
        <is>
          <t>Fixed costs a month</t>
        </is>
      </c>
      <c r="B9" s="6" t="n">
        <v>11400</v>
      </c>
      <c r="C9" s="3" t="inlineStr">
        <is>
          <t>rent, insurance, salary, loan, maintenance</t>
        </is>
      </c>
    </row>
    <row r="10" ht="30" customHeight="1">
      <c r="A10" s="7" t="inlineStr">
        <is>
          <t>Hours the line is busy a month, runs and setups</t>
        </is>
      </c>
      <c r="B10" s="8" t="n">
        <v>165</v>
      </c>
    </row>
    <row r="11">
      <c r="A11" t="inlineStr">
        <is>
          <t>Margin you want on the fee</t>
        </is>
      </c>
      <c r="B11" s="5" t="n">
        <v>0.2</v>
      </c>
    </row>
    <row r="12">
      <c r="A12" s="2" t="inlineStr">
        <is>
          <t>Worked out, a unit</t>
        </is>
      </c>
    </row>
    <row r="13">
      <c r="A13" t="inlineStr">
        <is>
          <t>Line labor</t>
        </is>
      </c>
      <c r="B13" s="4">
        <f>B3*B4*(1+B5)/B7</f>
        <v>0.27</v>
      </c>
    </row>
    <row r="14">
      <c r="A14" t="inlineStr">
        <is>
          <t>Gas, power and water</t>
        </is>
      </c>
      <c r="B14" s="4">
        <f>B6/B7</f>
        <v>0.05</v>
      </c>
    </row>
    <row r="15">
      <c r="A15" t="inlineStr">
        <is>
          <t>Chemicals and testing</t>
        </is>
      </c>
      <c r="B15" s="4">
        <f>B8</f>
        <v>0.04</v>
      </c>
    </row>
    <row r="16">
      <c r="A16" t="inlineStr">
        <is>
          <t>Variable cost</t>
        </is>
      </c>
      <c r="B16" s="4">
        <f>B13+B14+B15</f>
        <v>0.36</v>
      </c>
      <c r="C16" s="3" t="inlineStr">
        <is>
          <t>what a unit costs before the rent</t>
        </is>
      </c>
    </row>
    <row r="17">
      <c r="A17" t="inlineStr">
        <is>
          <t>Overhead</t>
        </is>
      </c>
      <c r="B17" s="4">
        <f>B9/B10/B7</f>
        <v>0.287878787878788</v>
      </c>
      <c r="C17" s="3" t="inlineStr">
        <is>
          <t>the fixed costs spread over each busy hour</t>
        </is>
      </c>
    </row>
    <row r="18">
      <c r="A18" s="9" t="inlineStr">
        <is>
          <t>Full cost</t>
        </is>
      </c>
      <c r="B18" s="10">
        <f>B16+B17</f>
        <v>0.647878787878788</v>
      </c>
    </row>
    <row r="19">
      <c r="A19" s="9" t="inlineStr">
        <is>
          <t>Fee for your margin</t>
        </is>
      </c>
      <c r="B19" s="10">
        <f>B18/(1-B11)</f>
        <v>0.809848484848485</v>
      </c>
    </row>
    <row r="20">
      <c r="A20" s="2" t="inlineStr">
        <is>
          <t>The setup</t>
        </is>
      </c>
    </row>
    <row r="21">
      <c r="A21" t="inlineStr">
        <is>
          <t>Setup and cleanup hours</t>
        </is>
      </c>
      <c r="B21" t="n">
        <v>3</v>
      </c>
      <c r="C21" s="3" t="inlineStr">
        <is>
          <t>one person</t>
        </is>
      </c>
    </row>
    <row r="22">
      <c r="A22" t="inlineStr">
        <is>
          <t>Sanitizer and supplies a setup</t>
        </is>
      </c>
      <c r="B22" s="4" t="n">
        <v>6</v>
      </c>
    </row>
    <row r="23">
      <c r="A23" t="inlineStr">
        <is>
          <t>Setup labor and supplies</t>
        </is>
      </c>
      <c r="B23" s="4">
        <f>B21*B4+B22</f>
        <v>60</v>
      </c>
      <c r="C23" s="3" t="inlineStr">
        <is>
          <t>what the setup costs before the rent</t>
        </is>
      </c>
    </row>
    <row r="24">
      <c r="A24" t="inlineStr">
        <is>
          <t>Setup with the line's overhead, 2 line hours</t>
        </is>
      </c>
      <c r="B24" s="4">
        <f>B23+2*B17*B7</f>
        <v>198.181818181818</v>
      </c>
      <c r="C24" s="3" t="inlineStr">
        <is>
          <t>the line can't run while it's set up and cleaned</t>
        </is>
      </c>
    </row>
    <row r="25">
      <c r="A25" s="9" t="inlineStr">
        <is>
          <t>Setup fee for your margin</t>
        </is>
      </c>
      <c r="B25" s="10">
        <f>B24/(1-B11)</f>
        <v>247.727272727273</v>
      </c>
    </row>
    <row r="26">
      <c r="A26" s="2" t="inlineStr">
        <is>
          <t>Storage</t>
        </is>
      </c>
    </row>
    <row r="27">
      <c r="A27" t="inlineStr">
        <is>
          <t>Rent a month</t>
        </is>
      </c>
      <c r="B27" s="6" t="n">
        <v>3500</v>
      </c>
    </row>
    <row r="28">
      <c r="A28" t="inlineStr">
        <is>
          <t>Share of the floor used for storage</t>
        </is>
      </c>
      <c r="B28" s="5" t="n">
        <v>0.24</v>
      </c>
    </row>
    <row r="29">
      <c r="A29" t="inlineStr">
        <is>
          <t>Pallet positions</t>
        </is>
      </c>
      <c r="B29" t="n">
        <v>80</v>
      </c>
    </row>
    <row r="30">
      <c r="A30" t="inlineStr">
        <is>
          <t>Handling and insurance a pallet a month</t>
        </is>
      </c>
      <c r="B30" s="4" t="n">
        <v>4</v>
      </c>
    </row>
    <row r="31">
      <c r="A31" t="inlineStr">
        <is>
          <t>Cost a pallet a month</t>
        </is>
      </c>
      <c r="B31" s="4">
        <f>B27*B28/B29+B30</f>
        <v>14.5</v>
      </c>
    </row>
    <row r="32">
      <c r="A32" s="9" t="inlineStr">
        <is>
          <t>Storage fee for your margin</t>
        </is>
      </c>
      <c r="B32" s="10">
        <f>B31/(1-B11)</f>
        <v>18.125</v>
      </c>
    </row>
    <row r="33">
      <c r="A33" s="2" t="inlineStr">
        <is>
          <t>Minimum run</t>
        </is>
      </c>
    </row>
    <row r="34">
      <c r="A34" t="inlineStr">
        <is>
          <t>Setup fee you charge</t>
        </is>
      </c>
      <c r="B34" s="4" t="n">
        <v>250</v>
      </c>
    </row>
    <row r="35">
      <c r="A35" t="inlineStr">
        <is>
          <t>Most the setup should add to each unit</t>
        </is>
      </c>
      <c r="B35" s="4" t="n">
        <v>0.1</v>
      </c>
    </row>
    <row r="36">
      <c r="A36" s="9" t="inlineStr">
        <is>
          <t>Minimum run</t>
        </is>
      </c>
      <c r="B36" s="11">
        <f>ROUNDUP(B34/B35,-2)</f>
        <v>2500</v>
      </c>
      <c r="C36" s="3" t="inlineStr">
        <is>
          <t>units</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110" customWidth="1" min="1" max="1"/>
  </cols>
  <sheetData>
    <row r="1" ht="22" customHeight="1">
      <c r="A1" s="12" t="inlineStr">
        <is>
          <t>Co-packing fees</t>
        </is>
      </c>
    </row>
    <row r="2" ht="15" customHeight="1">
      <c r="A2" s="7" t="inlineStr">
        <is>
          <t>From the article: https://www.tarostack.com/articles/co-packing-fees</t>
        </is>
      </c>
    </row>
    <row r="3" ht="15" customHeight="1">
      <c r="A3" s="7" t="inlineStr"/>
    </row>
    <row r="4" ht="60" customHeight="1">
      <c r="A4" s="7" t="inlineStr">
        <is>
          <t>Fees: type your crew, wages, the line's pace, your fixed costs and the hours the line is busy, and the variable cost, overhead, full cost and fee for your margin fill in for each unit. Below it, the setup fee from the changeover hours, the storage fee from the rent per pallet position, and the minimum run that keeps the setup fee under what you choose per unit.</t>
        </is>
      </c>
    </row>
    <row r="5" ht="15" customHeight="1">
      <c r="A5" s="7" t="inlineStr">
        <is>
          <t>The example is the article's made-up sauce co-packer.</t>
        </is>
      </c>
    </row>
    <row r="6" ht="15" customHeight="1">
      <c r="A6" s="7" t="inlineStr"/>
    </row>
    <row r="7" ht="15" customHeight="1">
      <c r="A7" s="7" t="inlineStr">
        <is>
          <t>Works in Excel (2010 and later), Google Sheets, LibreOffice and Numbers. No macros.</t>
        </is>
      </c>
    </row>
    <row r="8" ht="30" customHeight="1">
      <c r="A8" s="7"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