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greement" sheetId="1" state="visible" r:id="rId1"/>
    <sheet xmlns:r="http://schemas.openxmlformats.org/officeDocument/2006/relationships" name="Pricing schedule" sheetId="2" state="visible" r:id="rId2"/>
    <sheet xmlns:r="http://schemas.openxmlformats.org/officeDocument/2006/relationships" name="Materials reconciliation" sheetId="3" state="visible" r:id="rId3"/>
    <sheet xmlns:r="http://schemas.openxmlformats.org/officeDocument/2006/relationships" name="Read me" sheetId="4" state="visible" r:id="rId4"/>
  </sheets>
  <definedNames>
    <definedName name="_xlnm.Print_Titles" localSheetId="1">'Pricing schedule'!$1:$1</definedName>
    <definedName name="_xlnm.Print_Titles" localSheetId="2">'Materials reconciliation'!$1:$1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6">
    <font>
      <name val="Calibri"/>
      <family val="2"/>
      <color theme="1"/>
      <sz val="11"/>
      <scheme val="minor"/>
    </font>
    <font>
      <b val="1"/>
      <color rgb="00533787"/>
      <sz val="12"/>
    </font>
    <font>
      <b val="1"/>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xf>
    <xf numFmtId="0" fontId="3" fillId="2" borderId="0" applyAlignment="1" pivotButton="0" quotePrefix="0" xfId="0">
      <alignment vertical="center" wrapText="1"/>
    </xf>
    <xf numFmtId="164" fontId="0" fillId="0" borderId="0" applyAlignment="1" pivotButton="0" quotePrefix="0" xfId="0">
      <alignment vertical="top"/>
    </xf>
    <xf numFmtId="164" fontId="0" fillId="0" borderId="0" pivotButton="0" quotePrefix="0" xfId="0"/>
    <xf numFmtId="0" fontId="4" fillId="0" borderId="0" pivotButton="0" quotePrefix="0" xfId="0"/>
    <xf numFmtId="165" fontId="0" fillId="0" borderId="0" pivotButton="0" quotePrefix="0" xfId="0"/>
    <xf numFmtId="9" fontId="0" fillId="0" borderId="0" pivotButton="0" quotePrefix="0" xfId="0"/>
    <xf numFmtId="164" fontId="2"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2"/>
  <sheetViews>
    <sheetView tabSelected="1" workbookViewId="0">
      <selection activeCell="A1" sqref="A1"/>
    </sheetView>
  </sheetViews>
  <sheetFormatPr baseColWidth="8" defaultRowHeight="15"/>
  <cols>
    <col width="30" customWidth="1" min="1" max="1"/>
    <col width="80" customWidth="1" min="2" max="2"/>
  </cols>
  <sheetData>
    <row r="1">
      <c r="A1" s="1" t="inlineStr">
        <is>
          <t>Co-packing agreement (example terms, not legal advice)</t>
        </is>
      </c>
    </row>
    <row r="2"/>
    <row r="3">
      <c r="A3" s="2" t="inlineStr">
        <is>
          <t>Brand (the client)</t>
        </is>
      </c>
      <c r="B3" s="3" t="inlineStr">
        <is>
          <t>Blue Ridge Hot Sauce, Roanoke, VA (made up)</t>
        </is>
      </c>
    </row>
    <row r="4">
      <c r="A4" s="2" t="inlineStr">
        <is>
          <t>Co-packer</t>
        </is>
      </c>
      <c r="B4" s="3" t="inlineStr">
        <is>
          <t>Merrimack Valley Co-Pack, Lowell, MA (made up)</t>
        </is>
      </c>
    </row>
    <row r="5" ht="30" customHeight="1">
      <c r="A5" s="4" t="inlineStr">
        <is>
          <t>Products</t>
        </is>
      </c>
      <c r="B5" s="3" t="inlineStr">
        <is>
          <t>Original, smoked habanero and green chile hot sauce, 5 oz bottles, to the specifications in Schedule A</t>
        </is>
      </c>
    </row>
    <row r="6" ht="30" customHeight="1">
      <c r="A6" s="4" t="inlineStr">
        <is>
          <t>Model</t>
        </is>
      </c>
      <c r="B6" s="3" t="inlineStr">
        <is>
          <t>Toll: the brand supplies pepper mash, vinegar, bottles, caps and labels; the co-packer supplies salt, spices it is asked to buy, labor and the facility</t>
        </is>
      </c>
    </row>
    <row r="7" ht="30" customHeight="1">
      <c r="A7" s="4" t="inlineStr">
        <is>
          <t>Ownership</t>
        </is>
      </c>
      <c r="B7" s="3" t="inlineStr">
        <is>
          <t>The brand's materials and finished sauce stay the brand's at all times; the co-packer holds them, keeps them apart and returns them on request</t>
        </is>
      </c>
    </row>
    <row r="8" ht="30" customHeight="1">
      <c r="A8" s="4" t="inlineStr">
        <is>
          <t>Recipe and confidentiality</t>
        </is>
      </c>
      <c r="B8" s="3" t="inlineStr">
        <is>
          <t>The recipe, process and volumes are the brand's confidential information; the co-packer uses them only for the brand</t>
        </is>
      </c>
    </row>
    <row r="9" ht="30" customHeight="1">
      <c r="A9" s="4" t="inlineStr">
        <is>
          <t>Prices</t>
        </is>
      </c>
      <c r="B9" s="3" t="inlineStr">
        <is>
          <t>As in the pricing schedule: a fee per bottle made, a setup fee per run, the minimum run</t>
        </is>
      </c>
    </row>
    <row r="10" ht="30" customHeight="1">
      <c r="A10" s="4" t="inlineStr">
        <is>
          <t>Loss allowance</t>
        </is>
      </c>
      <c r="B10" s="3" t="inlineStr">
        <is>
          <t>Up to 2% over standard usage on ingredients and 1% on packaging; usage above the allowance is credited to the brand at its cost</t>
        </is>
      </c>
    </row>
    <row r="11" ht="30" customHeight="1">
      <c r="A11" s="4" t="inlineStr">
        <is>
          <t>Forecasts and lead time</t>
        </is>
      </c>
      <c r="B11" s="3" t="inlineStr">
        <is>
          <t>The brand gives a rolling 3-month forecast; runs are scheduled 3 weeks after its materials are received</t>
        </is>
      </c>
    </row>
    <row r="12" ht="30" customHeight="1">
      <c r="A12" s="4" t="inlineStr">
        <is>
          <t>Quality</t>
        </is>
      </c>
      <c r="B12" s="3" t="inlineStr">
        <is>
          <t>Each run is made to Schedule A; pH is tested and recorded for each batch; retained samples kept 1 year; out-of-spec product held for the brand's decision</t>
        </is>
      </c>
    </row>
    <row r="13" ht="45" customHeight="1">
      <c r="A13" s="4" t="inlineStr">
        <is>
          <t>Food safety and rules</t>
        </is>
      </c>
      <c r="B13" s="3" t="inlineStr">
        <is>
          <t>The co-packer keeps its FDA registration, its state license, the scheduled process and the records the rules ask for; the brand supplies a process authority's letter for each recipe</t>
        </is>
      </c>
    </row>
    <row r="14" ht="30" customHeight="1">
      <c r="A14" s="4" t="inlineStr">
        <is>
          <t>Labels</t>
        </is>
      </c>
      <c r="B14" s="3" t="inlineStr">
        <is>
          <t>The brand is responsible for its label's content; the co-packer applies the labels supplied and codes each bottle with the lot</t>
        </is>
      </c>
    </row>
    <row r="15" ht="30" customHeight="1">
      <c r="A15" s="4" t="inlineStr">
        <is>
          <t>Lot codes and records</t>
        </is>
      </c>
      <c r="B15" s="3" t="inlineStr">
        <is>
          <t>Every run gets a lot code; records of materials used, by the brand's lot, kept 2 years and shared within 24 hours on request</t>
        </is>
      </c>
    </row>
    <row r="16" ht="30" customHeight="1">
      <c r="A16" s="4" t="inlineStr">
        <is>
          <t>Recalls</t>
        </is>
      </c>
      <c r="B16" s="3" t="inlineStr">
        <is>
          <t>Each notifies the other within 24 hours of a possible problem; costs fall on whichever party caused it</t>
        </is>
      </c>
    </row>
    <row r="17" ht="30" customHeight="1">
      <c r="A17" s="4" t="inlineStr">
        <is>
          <t>Storage</t>
        </is>
      </c>
      <c r="B17" s="3" t="inlineStr">
        <is>
          <t>Finished sauce and materials stored free for 30 days after a run, then per pallet a month as in the pricing schedule</t>
        </is>
      </c>
    </row>
    <row r="18">
      <c r="A18" s="2" t="inlineStr">
        <is>
          <t>Payment</t>
        </is>
      </c>
      <c r="B18" s="3" t="inlineStr">
        <is>
          <t>Net 30 from each run's invoice</t>
        </is>
      </c>
    </row>
    <row r="19" ht="30" customHeight="1">
      <c r="A19" s="4" t="inlineStr">
        <is>
          <t>Insurance</t>
        </is>
      </c>
      <c r="B19" s="3" t="inlineStr">
        <is>
          <t>Each carries product liability insurance of at least $1,000,000 and names the other as additional insured</t>
        </is>
      </c>
    </row>
    <row r="20" ht="30" customHeight="1">
      <c r="A20" s="4" t="inlineStr">
        <is>
          <t>Term and ending</t>
        </is>
      </c>
      <c r="B20" s="3" t="inlineStr">
        <is>
          <t>One year, renewing yearly; either side may end with 60 days' notice; all of the brand's materials and sauce returned within 14 days</t>
        </is>
      </c>
    </row>
    <row r="21">
      <c r="A21" s="2" t="inlineStr">
        <is>
          <t>Signed, brand</t>
        </is>
      </c>
      <c r="B21" s="3" t="inlineStr"/>
    </row>
    <row r="22">
      <c r="A22" s="2" t="inlineStr">
        <is>
          <t>Signed, co-packer</t>
        </is>
      </c>
      <c r="B22" s="3" t="inlineStr"/>
    </row>
  </sheetData>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K30"/>
  <sheetViews>
    <sheetView tabSelected="0" workbookViewId="0">
      <pane ySplit="1" topLeftCell="A2" activePane="bottomLeft" state="frozen"/>
      <selection pane="bottomLeft" activeCell="A1" sqref="A1"/>
    </sheetView>
  </sheetViews>
  <sheetFormatPr baseColWidth="8" defaultRowHeight="15"/>
  <cols>
    <col width="30" customWidth="1" min="1" max="1"/>
    <col width="11" customWidth="1" min="2" max="2"/>
    <col width="12" customWidth="1" min="3" max="3"/>
    <col width="11" customWidth="1" min="4" max="4"/>
    <col width="12" customWidth="1" min="5" max="5"/>
    <col width="11" customWidth="1" min="6" max="6"/>
    <col width="11" customWidth="1" min="7" max="7"/>
    <col width="11" customWidth="1" min="8" max="8"/>
    <col width="34" customWidth="1" min="10" max="10"/>
  </cols>
  <sheetData>
    <row r="1" ht="30" customHeight="1">
      <c r="A1" s="5" t="inlineStr">
        <is>
          <t>Product</t>
        </is>
      </c>
      <c r="B1" s="5" t="inlineStr">
        <is>
          <t>Fee a bottle</t>
        </is>
      </c>
      <c r="C1" s="5" t="inlineStr">
        <is>
          <t>Setup fee a run</t>
        </is>
      </c>
      <c r="D1" s="5" t="inlineStr">
        <is>
          <t>Minimum run</t>
        </is>
      </c>
      <c r="E1" s="5" t="inlineStr">
        <is>
          <t>Bottles ordered</t>
        </is>
      </c>
      <c r="F1" s="5" t="inlineStr">
        <is>
          <t>Bottles made</t>
        </is>
      </c>
      <c r="G1" s="5" t="inlineStr">
        <is>
          <t>Run cost</t>
        </is>
      </c>
      <c r="H1" s="5" t="inlineStr">
        <is>
          <t>Cost a bottle</t>
        </is>
      </c>
      <c r="J1" s="3" t="inlineStr">
        <is>
          <t>Storage after 30 days, a pallet a month</t>
        </is>
      </c>
      <c r="K1" s="6" t="n">
        <v>30</v>
      </c>
    </row>
    <row r="2">
      <c r="A2" t="inlineStr">
        <is>
          <t>Original, 5 oz</t>
        </is>
      </c>
      <c r="B2" s="7" t="n">
        <v>0.6</v>
      </c>
      <c r="C2" s="7" t="n">
        <v>250</v>
      </c>
      <c r="D2" t="n">
        <v>2500</v>
      </c>
      <c r="E2" t="n">
        <v>5000</v>
      </c>
      <c r="F2">
        <f>IF(OR(D2="",E2=""),"",MAX(D2,E2))</f>
        <v>5000</v>
      </c>
      <c r="G2" s="7">
        <f>IF(F2="","",F2*B2+C2)</f>
        <v>3250</v>
      </c>
      <c r="H2" s="7">
        <f>IF(OR(G2="",N(F2)=0),"",G2/F2)</f>
        <v>0.65</v>
      </c>
    </row>
    <row r="3">
      <c r="A3" t="inlineStr">
        <is>
          <t>Smoked habanero, 5 oz</t>
        </is>
      </c>
      <c r="B3" s="7" t="n">
        <v>0.6</v>
      </c>
      <c r="C3" s="7" t="n">
        <v>250</v>
      </c>
      <c r="D3" t="n">
        <v>2500</v>
      </c>
      <c r="E3" t="n">
        <v>2000</v>
      </c>
      <c r="F3">
        <f>IF(OR(D3="",E3=""),"",MAX(D3,E3))</f>
        <v>2500</v>
      </c>
      <c r="G3" s="7">
        <f>IF(F3="","",F3*B3+C3)</f>
        <v>1750</v>
      </c>
      <c r="H3" s="7">
        <f>IF(OR(G3="",N(F3)=0),"",G3/F3)</f>
        <v>0.7</v>
      </c>
      <c r="J3" s="8" t="inlineStr">
        <is>
          <t>An order under the minimum is made at the minimum, so the brand pays for the minimum run.</t>
        </is>
      </c>
    </row>
    <row r="4">
      <c r="A4" t="inlineStr">
        <is>
          <t>Green chile, 5 oz</t>
        </is>
      </c>
      <c r="B4" s="7" t="n">
        <v>0.6</v>
      </c>
      <c r="C4" s="7" t="n">
        <v>250</v>
      </c>
      <c r="D4" t="n">
        <v>2500</v>
      </c>
      <c r="E4" t="n">
        <v>3000</v>
      </c>
      <c r="F4">
        <f>IF(OR(D4="",E4=""),"",MAX(D4,E4))</f>
        <v>3000</v>
      </c>
      <c r="G4" s="7">
        <f>IF(F4="","",F4*B4+C4)</f>
        <v>2050</v>
      </c>
      <c r="H4" s="7">
        <f>IF(OR(G4="",N(F4)=0),"",G4/F4)</f>
        <v>0.683333333333333</v>
      </c>
    </row>
    <row r="5">
      <c r="B5" s="7" t="n"/>
      <c r="C5" s="7" t="n"/>
      <c r="F5" t="str">
        <f>IF(OR(D5="",E5=""),"",MAX(D5,E5))</f>
        <v/>
      </c>
      <c r="G5" s="7" t="str">
        <f>IF(F5="","",F5*B5+C5)</f>
        <v/>
      </c>
      <c r="H5" s="7" t="str">
        <f>IF(OR(G5="",N(F5)=0),"",G5/F5)</f>
        <v/>
      </c>
    </row>
    <row r="6">
      <c r="B6" s="7" t="n"/>
      <c r="C6" s="7" t="n"/>
      <c r="F6" t="str">
        <f>IF(OR(D6="",E6=""),"",MAX(D6,E6))</f>
        <v/>
      </c>
      <c r="G6" s="7" t="str">
        <f>IF(F6="","",F6*B6+C6)</f>
        <v/>
      </c>
      <c r="H6" s="7" t="str">
        <f>IF(OR(G6="",N(F6)=0),"",G6/F6)</f>
        <v/>
      </c>
    </row>
    <row r="7">
      <c r="B7" s="7" t="n"/>
      <c r="C7" s="7" t="n"/>
      <c r="F7" t="str">
        <f>IF(OR(D7="",E7=""),"",MAX(D7,E7))</f>
        <v/>
      </c>
      <c r="G7" s="7" t="str">
        <f>IF(F7="","",F7*B7+C7)</f>
        <v/>
      </c>
      <c r="H7" s="7" t="str">
        <f>IF(OR(G7="",N(F7)=0),"",G7/F7)</f>
        <v/>
      </c>
    </row>
    <row r="8">
      <c r="B8" s="7" t="n"/>
      <c r="C8" s="7" t="n"/>
      <c r="F8" t="str">
        <f>IF(OR(D8="",E8=""),"",MAX(D8,E8))</f>
        <v/>
      </c>
      <c r="G8" s="7" t="str">
        <f>IF(F8="","",F8*B8+C8)</f>
        <v/>
      </c>
      <c r="H8" s="7" t="str">
        <f>IF(OR(G8="",N(F8)=0),"",G8/F8)</f>
        <v/>
      </c>
    </row>
    <row r="9">
      <c r="B9" s="7" t="n"/>
      <c r="C9" s="7" t="n"/>
      <c r="F9" t="str">
        <f>IF(OR(D9="",E9=""),"",MAX(D9,E9))</f>
        <v/>
      </c>
      <c r="G9" s="7" t="str">
        <f>IF(F9="","",F9*B9+C9)</f>
        <v/>
      </c>
      <c r="H9" s="7" t="str">
        <f>IF(OR(G9="",N(F9)=0),"",G9/F9)</f>
        <v/>
      </c>
    </row>
    <row r="10">
      <c r="B10" s="7" t="n"/>
      <c r="C10" s="7" t="n"/>
      <c r="F10" t="str">
        <f>IF(OR(D10="",E10=""),"",MAX(D10,E10))</f>
        <v/>
      </c>
      <c r="G10" s="7" t="str">
        <f>IF(F10="","",F10*B10+C10)</f>
        <v/>
      </c>
      <c r="H10" s="7" t="str">
        <f>IF(OR(G10="",N(F10)=0),"",G10/F10)</f>
        <v/>
      </c>
    </row>
    <row r="11">
      <c r="B11" s="7" t="n"/>
      <c r="C11" s="7" t="n"/>
      <c r="F11" t="str">
        <f>IF(OR(D11="",E11=""),"",MAX(D11,E11))</f>
        <v/>
      </c>
      <c r="G11" s="7" t="str">
        <f>IF(F11="","",F11*B11+C11)</f>
        <v/>
      </c>
      <c r="H11" s="7" t="str">
        <f>IF(OR(G11="",N(F11)=0),"",G11/F11)</f>
        <v/>
      </c>
    </row>
    <row r="12">
      <c r="B12" s="7" t="n"/>
      <c r="C12" s="7" t="n"/>
      <c r="F12" t="str">
        <f>IF(OR(D12="",E12=""),"",MAX(D12,E12))</f>
        <v/>
      </c>
      <c r="G12" s="7" t="str">
        <f>IF(F12="","",F12*B12+C12)</f>
        <v/>
      </c>
      <c r="H12" s="7" t="str">
        <f>IF(OR(G12="",N(F12)=0),"",G12/F12)</f>
        <v/>
      </c>
    </row>
    <row r="13">
      <c r="B13" s="7" t="n"/>
      <c r="C13" s="7" t="n"/>
      <c r="F13" t="str">
        <f>IF(OR(D13="",E13=""),"",MAX(D13,E13))</f>
        <v/>
      </c>
      <c r="G13" s="7" t="str">
        <f>IF(F13="","",F13*B13+C13)</f>
        <v/>
      </c>
      <c r="H13" s="7" t="str">
        <f>IF(OR(G13="",N(F13)=0),"",G13/F13)</f>
        <v/>
      </c>
    </row>
    <row r="14">
      <c r="B14" s="7" t="n"/>
      <c r="C14" s="7" t="n"/>
      <c r="F14" t="str">
        <f>IF(OR(D14="",E14=""),"",MAX(D14,E14))</f>
        <v/>
      </c>
      <c r="G14" s="7" t="str">
        <f>IF(F14="","",F14*B14+C14)</f>
        <v/>
      </c>
      <c r="H14" s="7" t="str">
        <f>IF(OR(G14="",N(F14)=0),"",G14/F14)</f>
        <v/>
      </c>
    </row>
    <row r="15">
      <c r="B15" s="7" t="n"/>
      <c r="C15" s="7" t="n"/>
      <c r="F15" t="str">
        <f>IF(OR(D15="",E15=""),"",MAX(D15,E15))</f>
        <v/>
      </c>
      <c r="G15" s="7" t="str">
        <f>IF(F15="","",F15*B15+C15)</f>
        <v/>
      </c>
      <c r="H15" s="7" t="str">
        <f>IF(OR(G15="",N(F15)=0),"",G15/F15)</f>
        <v/>
      </c>
    </row>
    <row r="16">
      <c r="B16" s="7" t="n"/>
      <c r="C16" s="7" t="n"/>
      <c r="F16" t="str">
        <f>IF(OR(D16="",E16=""),"",MAX(D16,E16))</f>
        <v/>
      </c>
      <c r="G16" s="7" t="str">
        <f>IF(F16="","",F16*B16+C16)</f>
        <v/>
      </c>
      <c r="H16" s="7" t="str">
        <f>IF(OR(G16="",N(F16)=0),"",G16/F16)</f>
        <v/>
      </c>
    </row>
    <row r="17">
      <c r="B17" s="7" t="n"/>
      <c r="C17" s="7" t="n"/>
      <c r="F17" t="str">
        <f>IF(OR(D17="",E17=""),"",MAX(D17,E17))</f>
        <v/>
      </c>
      <c r="G17" s="7" t="str">
        <f>IF(F17="","",F17*B17+C17)</f>
        <v/>
      </c>
      <c r="H17" s="7" t="str">
        <f>IF(OR(G17="",N(F17)=0),"",G17/F17)</f>
        <v/>
      </c>
    </row>
    <row r="18">
      <c r="B18" s="7" t="n"/>
      <c r="C18" s="7" t="n"/>
      <c r="F18" t="str">
        <f>IF(OR(D18="",E18=""),"",MAX(D18,E18))</f>
        <v/>
      </c>
      <c r="G18" s="7" t="str">
        <f>IF(F18="","",F18*B18+C18)</f>
        <v/>
      </c>
      <c r="H18" s="7" t="str">
        <f>IF(OR(G18="",N(F18)=0),"",G18/F18)</f>
        <v/>
      </c>
    </row>
    <row r="19">
      <c r="B19" s="7" t="n"/>
      <c r="C19" s="7" t="n"/>
      <c r="F19" t="str">
        <f>IF(OR(D19="",E19=""),"",MAX(D19,E19))</f>
        <v/>
      </c>
      <c r="G19" s="7" t="str">
        <f>IF(F19="","",F19*B19+C19)</f>
        <v/>
      </c>
      <c r="H19" s="7" t="str">
        <f>IF(OR(G19="",N(F19)=0),"",G19/F19)</f>
        <v/>
      </c>
    </row>
    <row r="20">
      <c r="B20" s="7" t="n"/>
      <c r="C20" s="7" t="n"/>
      <c r="F20" t="str">
        <f>IF(OR(D20="",E20=""),"",MAX(D20,E20))</f>
        <v/>
      </c>
      <c r="G20" s="7" t="str">
        <f>IF(F20="","",F20*B20+C20)</f>
        <v/>
      </c>
      <c r="H20" s="7" t="str">
        <f>IF(OR(G20="",N(F20)=0),"",G20/F20)</f>
        <v/>
      </c>
    </row>
    <row r="21">
      <c r="B21" s="7" t="n"/>
      <c r="C21" s="7" t="n"/>
      <c r="F21" t="str">
        <f>IF(OR(D21="",E21=""),"",MAX(D21,E21))</f>
        <v/>
      </c>
      <c r="G21" s="7" t="str">
        <f>IF(F21="","",F21*B21+C21)</f>
        <v/>
      </c>
      <c r="H21" s="7" t="str">
        <f>IF(OR(G21="",N(F21)=0),"",G21/F21)</f>
        <v/>
      </c>
    </row>
    <row r="22">
      <c r="B22" s="7" t="n"/>
      <c r="C22" s="7" t="n"/>
      <c r="F22" t="str">
        <f>IF(OR(D22="",E22=""),"",MAX(D22,E22))</f>
        <v/>
      </c>
      <c r="G22" s="7" t="str">
        <f>IF(F22="","",F22*B22+C22)</f>
        <v/>
      </c>
      <c r="H22" s="7" t="str">
        <f>IF(OR(G22="",N(F22)=0),"",G22/F22)</f>
        <v/>
      </c>
    </row>
    <row r="23">
      <c r="B23" s="7" t="n"/>
      <c r="C23" s="7" t="n"/>
      <c r="F23" t="str">
        <f>IF(OR(D23="",E23=""),"",MAX(D23,E23))</f>
        <v/>
      </c>
      <c r="G23" s="7" t="str">
        <f>IF(F23="","",F23*B23+C23)</f>
        <v/>
      </c>
      <c r="H23" s="7" t="str">
        <f>IF(OR(G23="",N(F23)=0),"",G23/F23)</f>
        <v/>
      </c>
    </row>
    <row r="24">
      <c r="B24" s="7" t="n"/>
      <c r="C24" s="7" t="n"/>
      <c r="F24" t="str">
        <f>IF(OR(D24="",E24=""),"",MAX(D24,E24))</f>
        <v/>
      </c>
      <c r="G24" s="7" t="str">
        <f>IF(F24="","",F24*B24+C24)</f>
        <v/>
      </c>
      <c r="H24" s="7" t="str">
        <f>IF(OR(G24="",N(F24)=0),"",G24/F24)</f>
        <v/>
      </c>
    </row>
    <row r="25">
      <c r="B25" s="7" t="n"/>
      <c r="C25" s="7" t="n"/>
      <c r="F25" t="str">
        <f>IF(OR(D25="",E25=""),"",MAX(D25,E25))</f>
        <v/>
      </c>
      <c r="G25" s="7" t="str">
        <f>IF(F25="","",F25*B25+C25)</f>
        <v/>
      </c>
      <c r="H25" s="7" t="str">
        <f>IF(OR(G25="",N(F25)=0),"",G25/F25)</f>
        <v/>
      </c>
    </row>
    <row r="26">
      <c r="B26" s="7" t="n"/>
      <c r="C26" s="7" t="n"/>
      <c r="F26" t="str">
        <f>IF(OR(D26="",E26=""),"",MAX(D26,E26))</f>
        <v/>
      </c>
      <c r="G26" s="7" t="str">
        <f>IF(F26="","",F26*B26+C26)</f>
        <v/>
      </c>
      <c r="H26" s="7" t="str">
        <f>IF(OR(G26="",N(F26)=0),"",G26/F26)</f>
        <v/>
      </c>
    </row>
    <row r="27">
      <c r="B27" s="7" t="n"/>
      <c r="C27" s="7" t="n"/>
      <c r="F27" t="str">
        <f>IF(OR(D27="",E27=""),"",MAX(D27,E27))</f>
        <v/>
      </c>
      <c r="G27" s="7" t="str">
        <f>IF(F27="","",F27*B27+C27)</f>
        <v/>
      </c>
      <c r="H27" s="7" t="str">
        <f>IF(OR(G27="",N(F27)=0),"",G27/F27)</f>
        <v/>
      </c>
    </row>
    <row r="28">
      <c r="B28" s="7" t="n"/>
      <c r="C28" s="7" t="n"/>
      <c r="F28" t="str">
        <f>IF(OR(D28="",E28=""),"",MAX(D28,E28))</f>
        <v/>
      </c>
      <c r="G28" s="7" t="str">
        <f>IF(F28="","",F28*B28+C28)</f>
        <v/>
      </c>
      <c r="H28" s="7" t="str">
        <f>IF(OR(G28="",N(F28)=0),"",G28/F28)</f>
        <v/>
      </c>
    </row>
    <row r="29">
      <c r="B29" s="7" t="n"/>
      <c r="C29" s="7" t="n"/>
      <c r="F29" t="str">
        <f>IF(OR(D29="",E29=""),"",MAX(D29,E29))</f>
        <v/>
      </c>
      <c r="G29" s="7" t="str">
        <f>IF(F29="","",F29*B29+C29)</f>
        <v/>
      </c>
      <c r="H29" s="7" t="str">
        <f>IF(OR(G29="",N(F29)=0),"",G29/F29)</f>
        <v/>
      </c>
    </row>
    <row r="30">
      <c r="B30" s="7" t="n"/>
      <c r="C30" s="7" t="n"/>
      <c r="F30" t="str">
        <f>IF(OR(D30="",E30=""),"",MAX(D30,E30))</f>
        <v/>
      </c>
      <c r="G30" s="7" t="str">
        <f>IF(F30="","",F30*B30+C30)</f>
        <v/>
      </c>
      <c r="H30" s="7" t="str">
        <f>IF(OR(G30="",N(F30)=0),"",G30/F30)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M44"/>
  <sheetViews>
    <sheetView tabSelected="0" workbookViewId="0">
      <pane ySplit="1" topLeftCell="A2" activePane="bottomLeft" state="frozen"/>
      <selection pane="bottomLeft" activeCell="A1" sqref="A1"/>
    </sheetView>
  </sheetViews>
  <sheetFormatPr baseColWidth="8" defaultRowHeight="15"/>
  <cols>
    <col width="24" customWidth="1" min="1" max="1"/>
    <col width="8" customWidth="1" min="2" max="2"/>
    <col width="10" customWidth="1" min="3" max="3"/>
    <col width="11" customWidth="1" min="4" max="4"/>
    <col width="10" customWidth="1" min="5" max="5"/>
    <col width="11" customWidth="1" min="6" max="6"/>
    <col width="10" customWidth="1" min="7" max="7"/>
    <col width="10" customWidth="1" min="8" max="8"/>
    <col width="9" customWidth="1" min="9" max="9"/>
    <col width="11" customWidth="1" min="10" max="10"/>
    <col width="11" customWidth="1" min="11" max="11"/>
    <col width="11" customWidth="1" min="12" max="12"/>
    <col width="10" customWidth="1" min="13" max="13"/>
  </cols>
  <sheetData>
    <row r="1" ht="30" customHeight="1">
      <c r="A1" s="5" t="inlineStr">
        <is>
          <t>Brand's material</t>
        </is>
      </c>
      <c r="B1" s="5" t="inlineStr">
        <is>
          <t>Unit</t>
        </is>
      </c>
      <c r="C1" s="5" t="inlineStr">
        <is>
          <t>Received</t>
        </is>
      </c>
      <c r="D1" s="5" t="inlineStr">
        <is>
          <t>Standard a bottle</t>
        </is>
      </c>
      <c r="E1" s="5" t="inlineStr">
        <is>
          <t>Bottles made</t>
        </is>
      </c>
      <c r="F1" s="5" t="inlineStr">
        <is>
          <t>Standard usage</t>
        </is>
      </c>
      <c r="G1" s="5" t="inlineStr">
        <is>
          <t>Allowance</t>
        </is>
      </c>
      <c r="H1" s="5" t="inlineStr">
        <is>
          <t>Allowed</t>
        </is>
      </c>
      <c r="I1" s="5" t="inlineStr">
        <is>
          <t>Used</t>
        </is>
      </c>
      <c r="J1" s="5" t="inlineStr">
        <is>
          <t>Over the allowance</t>
        </is>
      </c>
      <c r="K1" s="5" t="inlineStr">
        <is>
          <t>Brand's cost a unit</t>
        </is>
      </c>
      <c r="L1" s="5" t="inlineStr">
        <is>
          <t>Credit to the brand</t>
        </is>
      </c>
      <c r="M1" s="5" t="inlineStr">
        <is>
          <t>Left on hand</t>
        </is>
      </c>
    </row>
    <row r="2">
      <c r="A2" t="inlineStr">
        <is>
          <t>Pepper mash</t>
        </is>
      </c>
      <c r="B2" t="inlineStr">
        <is>
          <t>lb</t>
        </is>
      </c>
      <c r="C2" t="n">
        <v>2000</v>
      </c>
      <c r="D2" t="n">
        <v>0.25</v>
      </c>
      <c r="E2" t="n">
        <v>5000</v>
      </c>
      <c r="F2" s="9">
        <f>IF(OR(D2="",E2=""),"",D2*E2)</f>
        <v>1250</v>
      </c>
      <c r="G2" s="10" t="n">
        <v>0.02</v>
      </c>
      <c r="H2" s="9">
        <f>IF(F2="","",F2*(1+N(G2)))</f>
        <v>1275</v>
      </c>
      <c r="I2" t="n">
        <v>1290</v>
      </c>
      <c r="J2" s="9">
        <f>IF(OR(H2="",I2=""),"",MAX(0,I2-H2))</f>
        <v>15</v>
      </c>
      <c r="K2" s="7" t="n">
        <v>1.8</v>
      </c>
      <c r="L2" s="7">
        <f>IF(OR(J2="",K2=""),"",J2*K2)</f>
        <v>27</v>
      </c>
      <c r="M2">
        <f>IF(OR(C2="",I2=""),"",C2-I2)</f>
        <v>710</v>
      </c>
    </row>
    <row r="3">
      <c r="A3" t="inlineStr">
        <is>
          <t>Vinegar</t>
        </is>
      </c>
      <c r="B3" t="inlineStr">
        <is>
          <t>gal</t>
        </is>
      </c>
      <c r="C3" t="n">
        <v>300</v>
      </c>
      <c r="D3" t="n">
        <v>0.05</v>
      </c>
      <c r="E3" t="n">
        <v>5000</v>
      </c>
      <c r="F3" s="9">
        <f>IF(OR(D3="",E3=""),"",D3*E3)</f>
        <v>250</v>
      </c>
      <c r="G3" s="10" t="n">
        <v>0.02</v>
      </c>
      <c r="H3" s="9">
        <f>IF(F3="","",F3*(1+N(G3)))</f>
        <v>255</v>
      </c>
      <c r="I3" t="n">
        <v>255</v>
      </c>
      <c r="J3" s="9">
        <f>IF(OR(H3="",I3=""),"",MAX(0,I3-H3))</f>
        <v>0</v>
      </c>
      <c r="K3" s="7" t="n">
        <v>3.2</v>
      </c>
      <c r="L3" s="7">
        <f>IF(OR(J3="",K3=""),"",J3*K3)</f>
        <v>0</v>
      </c>
      <c r="M3">
        <f>IF(OR(C3="",I3=""),"",C3-I3)</f>
        <v>45</v>
      </c>
    </row>
    <row r="4">
      <c r="A4" t="inlineStr">
        <is>
          <t>Bottles, 5 oz</t>
        </is>
      </c>
      <c r="B4" t="inlineStr">
        <is>
          <t>each</t>
        </is>
      </c>
      <c r="C4" t="n">
        <v>6000</v>
      </c>
      <c r="D4" t="n">
        <v>1</v>
      </c>
      <c r="E4" t="n">
        <v>5000</v>
      </c>
      <c r="F4" s="9">
        <f>IF(OR(D4="",E4=""),"",D4*E4)</f>
        <v>5000</v>
      </c>
      <c r="G4" s="10" t="n">
        <v>0.01</v>
      </c>
      <c r="H4" s="9">
        <f>IF(F4="","",F4*(1+N(G4)))</f>
        <v>5050</v>
      </c>
      <c r="I4" t="n">
        <v>5060</v>
      </c>
      <c r="J4" s="9">
        <f>IF(OR(H4="",I4=""),"",MAX(0,I4-H4))</f>
        <v>10</v>
      </c>
      <c r="K4" s="7" t="n">
        <v>0.45</v>
      </c>
      <c r="L4" s="7">
        <f>IF(OR(J4="",K4=""),"",J4*K4)</f>
        <v>4.5</v>
      </c>
      <c r="M4">
        <f>IF(OR(C4="",I4=""),"",C4-I4)</f>
        <v>940</v>
      </c>
    </row>
    <row r="5">
      <c r="A5" t="inlineStr">
        <is>
          <t>Caps</t>
        </is>
      </c>
      <c r="B5" t="inlineStr">
        <is>
          <t>each</t>
        </is>
      </c>
      <c r="C5" t="n">
        <v>6000</v>
      </c>
      <c r="D5" t="n">
        <v>1</v>
      </c>
      <c r="E5" t="n">
        <v>5000</v>
      </c>
      <c r="F5" s="9">
        <f>IF(OR(D5="",E5=""),"",D5*E5)</f>
        <v>5000</v>
      </c>
      <c r="G5" s="10" t="n">
        <v>0.01</v>
      </c>
      <c r="H5" s="9">
        <f>IF(F5="","",F5*(1+N(G5)))</f>
        <v>5050</v>
      </c>
      <c r="I5" t="n">
        <v>5020</v>
      </c>
      <c r="J5" s="9">
        <f>IF(OR(H5="",I5=""),"",MAX(0,I5-H5))</f>
        <v>0</v>
      </c>
      <c r="K5" s="7" t="n">
        <v>0.05</v>
      </c>
      <c r="L5" s="7">
        <f>IF(OR(J5="",K5=""),"",J5*K5)</f>
        <v>0</v>
      </c>
      <c r="M5">
        <f>IF(OR(C5="",I5=""),"",C5-I5)</f>
        <v>980</v>
      </c>
    </row>
    <row r="6">
      <c r="A6" t="inlineStr">
        <is>
          <t>Labels</t>
        </is>
      </c>
      <c r="B6" t="inlineStr">
        <is>
          <t>each</t>
        </is>
      </c>
      <c r="C6" t="n">
        <v>6000</v>
      </c>
      <c r="D6" t="n">
        <v>1</v>
      </c>
      <c r="E6" t="n">
        <v>5000</v>
      </c>
      <c r="F6" s="9">
        <f>IF(OR(D6="",E6=""),"",D6*E6)</f>
        <v>5000</v>
      </c>
      <c r="G6" s="10" t="n">
        <v>0.01</v>
      </c>
      <c r="H6" s="9">
        <f>IF(F6="","",F6*(1+N(G6)))</f>
        <v>5050</v>
      </c>
      <c r="I6" t="n">
        <v>5110</v>
      </c>
      <c r="J6" s="9">
        <f>IF(OR(H6="",I6=""),"",MAX(0,I6-H6))</f>
        <v>60</v>
      </c>
      <c r="K6" s="7" t="n">
        <v>0.08</v>
      </c>
      <c r="L6" s="7">
        <f>IF(OR(J6="",K6=""),"",J6*K6)</f>
        <v>4.8</v>
      </c>
      <c r="M6">
        <f>IF(OR(C6="",I6=""),"",C6-I6)</f>
        <v>890</v>
      </c>
    </row>
    <row r="7">
      <c r="F7" s="9" t="str">
        <f>IF(OR(D7="",E7=""),"",D7*E7)</f>
        <v/>
      </c>
      <c r="G7" s="10" t="n"/>
      <c r="H7" s="9" t="str">
        <f>IF(F7="","",F7*(1+N(G7)))</f>
        <v/>
      </c>
      <c r="J7" s="9" t="str">
        <f>IF(OR(H7="",I7=""),"",MAX(0,I7-H7))</f>
        <v/>
      </c>
      <c r="K7" s="7" t="n"/>
      <c r="L7" s="7" t="str">
        <f>IF(OR(J7="",K7=""),"",J7*K7)</f>
        <v/>
      </c>
      <c r="M7" t="str">
        <f>IF(OR(C7="",I7=""),"",C7-I7)</f>
        <v/>
      </c>
    </row>
    <row r="8">
      <c r="F8" s="9" t="str">
        <f>IF(OR(D8="",E8=""),"",D8*E8)</f>
        <v/>
      </c>
      <c r="G8" s="10" t="n"/>
      <c r="H8" s="9" t="str">
        <f>IF(F8="","",F8*(1+N(G8)))</f>
        <v/>
      </c>
      <c r="J8" s="9" t="str">
        <f>IF(OR(H8="",I8=""),"",MAX(0,I8-H8))</f>
        <v/>
      </c>
      <c r="K8" s="7" t="n"/>
      <c r="L8" s="7" t="str">
        <f>IF(OR(J8="",K8=""),"",J8*K8)</f>
        <v/>
      </c>
      <c r="M8" t="str">
        <f>IF(OR(C8="",I8=""),"",C8-I8)</f>
        <v/>
      </c>
    </row>
    <row r="9">
      <c r="F9" s="9" t="str">
        <f>IF(OR(D9="",E9=""),"",D9*E9)</f>
        <v/>
      </c>
      <c r="G9" s="10" t="n"/>
      <c r="H9" s="9" t="str">
        <f>IF(F9="","",F9*(1+N(G9)))</f>
        <v/>
      </c>
      <c r="J9" s="9" t="str">
        <f>IF(OR(H9="",I9=""),"",MAX(0,I9-H9))</f>
        <v/>
      </c>
      <c r="K9" s="7" t="n"/>
      <c r="L9" s="7" t="str">
        <f>IF(OR(J9="",K9=""),"",J9*K9)</f>
        <v/>
      </c>
      <c r="M9" t="str">
        <f>IF(OR(C9="",I9=""),"",C9-I9)</f>
        <v/>
      </c>
    </row>
    <row r="10">
      <c r="F10" s="9" t="str">
        <f>IF(OR(D10="",E10=""),"",D10*E10)</f>
        <v/>
      </c>
      <c r="G10" s="10" t="n"/>
      <c r="H10" s="9" t="str">
        <f>IF(F10="","",F10*(1+N(G10)))</f>
        <v/>
      </c>
      <c r="J10" s="9" t="str">
        <f>IF(OR(H10="",I10=""),"",MAX(0,I10-H10))</f>
        <v/>
      </c>
      <c r="K10" s="7" t="n"/>
      <c r="L10" s="7" t="str">
        <f>IF(OR(J10="",K10=""),"",J10*K10)</f>
        <v/>
      </c>
      <c r="M10" t="str">
        <f>IF(OR(C10="",I10=""),"",C10-I10)</f>
        <v/>
      </c>
    </row>
    <row r="11">
      <c r="F11" s="9" t="str">
        <f>IF(OR(D11="",E11=""),"",D11*E11)</f>
        <v/>
      </c>
      <c r="G11" s="10" t="n"/>
      <c r="H11" s="9" t="str">
        <f>IF(F11="","",F11*(1+N(G11)))</f>
        <v/>
      </c>
      <c r="J11" s="9" t="str">
        <f>IF(OR(H11="",I11=""),"",MAX(0,I11-H11))</f>
        <v/>
      </c>
      <c r="K11" s="7" t="n"/>
      <c r="L11" s="7" t="str">
        <f>IF(OR(J11="",K11=""),"",J11*K11)</f>
        <v/>
      </c>
      <c r="M11" t="str">
        <f>IF(OR(C11="",I11=""),"",C11-I11)</f>
        <v/>
      </c>
    </row>
    <row r="12">
      <c r="F12" s="9" t="str">
        <f>IF(OR(D12="",E12=""),"",D12*E12)</f>
        <v/>
      </c>
      <c r="G12" s="10" t="n"/>
      <c r="H12" s="9" t="str">
        <f>IF(F12="","",F12*(1+N(G12)))</f>
        <v/>
      </c>
      <c r="J12" s="9" t="str">
        <f>IF(OR(H12="",I12=""),"",MAX(0,I12-H12))</f>
        <v/>
      </c>
      <c r="K12" s="7" t="n"/>
      <c r="L12" s="7" t="str">
        <f>IF(OR(J12="",K12=""),"",J12*K12)</f>
        <v/>
      </c>
      <c r="M12" t="str">
        <f>IF(OR(C12="",I12=""),"",C12-I12)</f>
        <v/>
      </c>
    </row>
    <row r="13">
      <c r="F13" s="9" t="str">
        <f>IF(OR(D13="",E13=""),"",D13*E13)</f>
        <v/>
      </c>
      <c r="G13" s="10" t="n"/>
      <c r="H13" s="9" t="str">
        <f>IF(F13="","",F13*(1+N(G13)))</f>
        <v/>
      </c>
      <c r="J13" s="9" t="str">
        <f>IF(OR(H13="",I13=""),"",MAX(0,I13-H13))</f>
        <v/>
      </c>
      <c r="K13" s="7" t="n"/>
      <c r="L13" s="7" t="str">
        <f>IF(OR(J13="",K13=""),"",J13*K13)</f>
        <v/>
      </c>
      <c r="M13" t="str">
        <f>IF(OR(C13="",I13=""),"",C13-I13)</f>
        <v/>
      </c>
    </row>
    <row r="14">
      <c r="F14" s="9" t="str">
        <f>IF(OR(D14="",E14=""),"",D14*E14)</f>
        <v/>
      </c>
      <c r="G14" s="10" t="n"/>
      <c r="H14" s="9" t="str">
        <f>IF(F14="","",F14*(1+N(G14)))</f>
        <v/>
      </c>
      <c r="J14" s="9" t="str">
        <f>IF(OR(H14="",I14=""),"",MAX(0,I14-H14))</f>
        <v/>
      </c>
      <c r="K14" s="7" t="n"/>
      <c r="L14" s="7" t="str">
        <f>IF(OR(J14="",K14=""),"",J14*K14)</f>
        <v/>
      </c>
      <c r="M14" t="str">
        <f>IF(OR(C14="",I14=""),"",C14-I14)</f>
        <v/>
      </c>
    </row>
    <row r="15">
      <c r="F15" s="9" t="str">
        <f>IF(OR(D15="",E15=""),"",D15*E15)</f>
        <v/>
      </c>
      <c r="G15" s="10" t="n"/>
      <c r="H15" s="9" t="str">
        <f>IF(F15="","",F15*(1+N(G15)))</f>
        <v/>
      </c>
      <c r="J15" s="9" t="str">
        <f>IF(OR(H15="",I15=""),"",MAX(0,I15-H15))</f>
        <v/>
      </c>
      <c r="K15" s="7" t="n"/>
      <c r="L15" s="7" t="str">
        <f>IF(OR(J15="",K15=""),"",J15*K15)</f>
        <v/>
      </c>
      <c r="M15" t="str">
        <f>IF(OR(C15="",I15=""),"",C15-I15)</f>
        <v/>
      </c>
    </row>
    <row r="16">
      <c r="F16" s="9" t="str">
        <f>IF(OR(D16="",E16=""),"",D16*E16)</f>
        <v/>
      </c>
      <c r="G16" s="10" t="n"/>
      <c r="H16" s="9" t="str">
        <f>IF(F16="","",F16*(1+N(G16)))</f>
        <v/>
      </c>
      <c r="J16" s="9" t="str">
        <f>IF(OR(H16="",I16=""),"",MAX(0,I16-H16))</f>
        <v/>
      </c>
      <c r="K16" s="7" t="n"/>
      <c r="L16" s="7" t="str">
        <f>IF(OR(J16="",K16=""),"",J16*K16)</f>
        <v/>
      </c>
      <c r="M16" t="str">
        <f>IF(OR(C16="",I16=""),"",C16-I16)</f>
        <v/>
      </c>
    </row>
    <row r="17">
      <c r="F17" s="9" t="str">
        <f>IF(OR(D17="",E17=""),"",D17*E17)</f>
        <v/>
      </c>
      <c r="G17" s="10" t="n"/>
      <c r="H17" s="9" t="str">
        <f>IF(F17="","",F17*(1+N(G17)))</f>
        <v/>
      </c>
      <c r="J17" s="9" t="str">
        <f>IF(OR(H17="",I17=""),"",MAX(0,I17-H17))</f>
        <v/>
      </c>
      <c r="K17" s="7" t="n"/>
      <c r="L17" s="7" t="str">
        <f>IF(OR(J17="",K17=""),"",J17*K17)</f>
        <v/>
      </c>
      <c r="M17" t="str">
        <f>IF(OR(C17="",I17=""),"",C17-I17)</f>
        <v/>
      </c>
    </row>
    <row r="18">
      <c r="F18" s="9" t="str">
        <f>IF(OR(D18="",E18=""),"",D18*E18)</f>
        <v/>
      </c>
      <c r="G18" s="10" t="n"/>
      <c r="H18" s="9" t="str">
        <f>IF(F18="","",F18*(1+N(G18)))</f>
        <v/>
      </c>
      <c r="J18" s="9" t="str">
        <f>IF(OR(H18="",I18=""),"",MAX(0,I18-H18))</f>
        <v/>
      </c>
      <c r="K18" s="7" t="n"/>
      <c r="L18" s="7" t="str">
        <f>IF(OR(J18="",K18=""),"",J18*K18)</f>
        <v/>
      </c>
      <c r="M18" t="str">
        <f>IF(OR(C18="",I18=""),"",C18-I18)</f>
        <v/>
      </c>
    </row>
    <row r="19">
      <c r="F19" s="9" t="str">
        <f>IF(OR(D19="",E19=""),"",D19*E19)</f>
        <v/>
      </c>
      <c r="G19" s="10" t="n"/>
      <c r="H19" s="9" t="str">
        <f>IF(F19="","",F19*(1+N(G19)))</f>
        <v/>
      </c>
      <c r="J19" s="9" t="str">
        <f>IF(OR(H19="",I19=""),"",MAX(0,I19-H19))</f>
        <v/>
      </c>
      <c r="K19" s="7" t="n"/>
      <c r="L19" s="7" t="str">
        <f>IF(OR(J19="",K19=""),"",J19*K19)</f>
        <v/>
      </c>
      <c r="M19" t="str">
        <f>IF(OR(C19="",I19=""),"",C19-I19)</f>
        <v/>
      </c>
    </row>
    <row r="20">
      <c r="F20" s="9" t="str">
        <f>IF(OR(D20="",E20=""),"",D20*E20)</f>
        <v/>
      </c>
      <c r="G20" s="10" t="n"/>
      <c r="H20" s="9" t="str">
        <f>IF(F20="","",F20*(1+N(G20)))</f>
        <v/>
      </c>
      <c r="J20" s="9" t="str">
        <f>IF(OR(H20="",I20=""),"",MAX(0,I20-H20))</f>
        <v/>
      </c>
      <c r="K20" s="7" t="n"/>
      <c r="L20" s="7" t="str">
        <f>IF(OR(J20="",K20=""),"",J20*K20)</f>
        <v/>
      </c>
      <c r="M20" t="str">
        <f>IF(OR(C20="",I20=""),"",C20-I20)</f>
        <v/>
      </c>
    </row>
    <row r="21">
      <c r="F21" s="9" t="str">
        <f>IF(OR(D21="",E21=""),"",D21*E21)</f>
        <v/>
      </c>
      <c r="G21" s="10" t="n"/>
      <c r="H21" s="9" t="str">
        <f>IF(F21="","",F21*(1+N(G21)))</f>
        <v/>
      </c>
      <c r="J21" s="9" t="str">
        <f>IF(OR(H21="",I21=""),"",MAX(0,I21-H21))</f>
        <v/>
      </c>
      <c r="K21" s="7" t="n"/>
      <c r="L21" s="7" t="str">
        <f>IF(OR(J21="",K21=""),"",J21*K21)</f>
        <v/>
      </c>
      <c r="M21" t="str">
        <f>IF(OR(C21="",I21=""),"",C21-I21)</f>
        <v/>
      </c>
    </row>
    <row r="22">
      <c r="F22" s="9" t="str">
        <f>IF(OR(D22="",E22=""),"",D22*E22)</f>
        <v/>
      </c>
      <c r="G22" s="10" t="n"/>
      <c r="H22" s="9" t="str">
        <f>IF(F22="","",F22*(1+N(G22)))</f>
        <v/>
      </c>
      <c r="J22" s="9" t="str">
        <f>IF(OR(H22="",I22=""),"",MAX(0,I22-H22))</f>
        <v/>
      </c>
      <c r="K22" s="7" t="n"/>
      <c r="L22" s="7" t="str">
        <f>IF(OR(J22="",K22=""),"",J22*K22)</f>
        <v/>
      </c>
      <c r="M22" t="str">
        <f>IF(OR(C22="",I22=""),"",C22-I22)</f>
        <v/>
      </c>
    </row>
    <row r="23">
      <c r="F23" s="9" t="str">
        <f>IF(OR(D23="",E23=""),"",D23*E23)</f>
        <v/>
      </c>
      <c r="G23" s="10" t="n"/>
      <c r="H23" s="9" t="str">
        <f>IF(F23="","",F23*(1+N(G23)))</f>
        <v/>
      </c>
      <c r="J23" s="9" t="str">
        <f>IF(OR(H23="",I23=""),"",MAX(0,I23-H23))</f>
        <v/>
      </c>
      <c r="K23" s="7" t="n"/>
      <c r="L23" s="7" t="str">
        <f>IF(OR(J23="",K23=""),"",J23*K23)</f>
        <v/>
      </c>
      <c r="M23" t="str">
        <f>IF(OR(C23="",I23=""),"",C23-I23)</f>
        <v/>
      </c>
    </row>
    <row r="24">
      <c r="F24" s="9" t="str">
        <f>IF(OR(D24="",E24=""),"",D24*E24)</f>
        <v/>
      </c>
      <c r="G24" s="10" t="n"/>
      <c r="H24" s="9" t="str">
        <f>IF(F24="","",F24*(1+N(G24)))</f>
        <v/>
      </c>
      <c r="J24" s="9" t="str">
        <f>IF(OR(H24="",I24=""),"",MAX(0,I24-H24))</f>
        <v/>
      </c>
      <c r="K24" s="7" t="n"/>
      <c r="L24" s="7" t="str">
        <f>IF(OR(J24="",K24=""),"",J24*K24)</f>
        <v/>
      </c>
      <c r="M24" t="str">
        <f>IF(OR(C24="",I24=""),"",C24-I24)</f>
        <v/>
      </c>
    </row>
    <row r="25">
      <c r="F25" s="9" t="str">
        <f>IF(OR(D25="",E25=""),"",D25*E25)</f>
        <v/>
      </c>
      <c r="G25" s="10" t="n"/>
      <c r="H25" s="9" t="str">
        <f>IF(F25="","",F25*(1+N(G25)))</f>
        <v/>
      </c>
      <c r="J25" s="9" t="str">
        <f>IF(OR(H25="",I25=""),"",MAX(0,I25-H25))</f>
        <v/>
      </c>
      <c r="K25" s="7" t="n"/>
      <c r="L25" s="7" t="str">
        <f>IF(OR(J25="",K25=""),"",J25*K25)</f>
        <v/>
      </c>
      <c r="M25" t="str">
        <f>IF(OR(C25="",I25=""),"",C25-I25)</f>
        <v/>
      </c>
    </row>
    <row r="26">
      <c r="F26" s="9" t="str">
        <f>IF(OR(D26="",E26=""),"",D26*E26)</f>
        <v/>
      </c>
      <c r="G26" s="10" t="n"/>
      <c r="H26" s="9" t="str">
        <f>IF(F26="","",F26*(1+N(G26)))</f>
        <v/>
      </c>
      <c r="J26" s="9" t="str">
        <f>IF(OR(H26="",I26=""),"",MAX(0,I26-H26))</f>
        <v/>
      </c>
      <c r="K26" s="7" t="n"/>
      <c r="L26" s="7" t="str">
        <f>IF(OR(J26="",K26=""),"",J26*K26)</f>
        <v/>
      </c>
      <c r="M26" t="str">
        <f>IF(OR(C26="",I26=""),"",C26-I26)</f>
        <v/>
      </c>
    </row>
    <row r="27">
      <c r="F27" s="9" t="str">
        <f>IF(OR(D27="",E27=""),"",D27*E27)</f>
        <v/>
      </c>
      <c r="G27" s="10" t="n"/>
      <c r="H27" s="9" t="str">
        <f>IF(F27="","",F27*(1+N(G27)))</f>
        <v/>
      </c>
      <c r="J27" s="9" t="str">
        <f>IF(OR(H27="",I27=""),"",MAX(0,I27-H27))</f>
        <v/>
      </c>
      <c r="K27" s="7" t="n"/>
      <c r="L27" s="7" t="str">
        <f>IF(OR(J27="",K27=""),"",J27*K27)</f>
        <v/>
      </c>
      <c r="M27" t="str">
        <f>IF(OR(C27="",I27=""),"",C27-I27)</f>
        <v/>
      </c>
    </row>
    <row r="28">
      <c r="F28" s="9" t="str">
        <f>IF(OR(D28="",E28=""),"",D28*E28)</f>
        <v/>
      </c>
      <c r="G28" s="10" t="n"/>
      <c r="H28" s="9" t="str">
        <f>IF(F28="","",F28*(1+N(G28)))</f>
        <v/>
      </c>
      <c r="J28" s="9" t="str">
        <f>IF(OR(H28="",I28=""),"",MAX(0,I28-H28))</f>
        <v/>
      </c>
      <c r="K28" s="7" t="n"/>
      <c r="L28" s="7" t="str">
        <f>IF(OR(J28="",K28=""),"",J28*K28)</f>
        <v/>
      </c>
      <c r="M28" t="str">
        <f>IF(OR(C28="",I28=""),"",C28-I28)</f>
        <v/>
      </c>
    </row>
    <row r="29">
      <c r="F29" s="9" t="str">
        <f>IF(OR(D29="",E29=""),"",D29*E29)</f>
        <v/>
      </c>
      <c r="G29" s="10" t="n"/>
      <c r="H29" s="9" t="str">
        <f>IF(F29="","",F29*(1+N(G29)))</f>
        <v/>
      </c>
      <c r="J29" s="9" t="str">
        <f>IF(OR(H29="",I29=""),"",MAX(0,I29-H29))</f>
        <v/>
      </c>
      <c r="K29" s="7" t="n"/>
      <c r="L29" s="7" t="str">
        <f>IF(OR(J29="",K29=""),"",J29*K29)</f>
        <v/>
      </c>
      <c r="M29" t="str">
        <f>IF(OR(C29="",I29=""),"",C29-I29)</f>
        <v/>
      </c>
    </row>
    <row r="30">
      <c r="F30" s="9" t="str">
        <f>IF(OR(D30="",E30=""),"",D30*E30)</f>
        <v/>
      </c>
      <c r="G30" s="10" t="n"/>
      <c r="H30" s="9" t="str">
        <f>IF(F30="","",F30*(1+N(G30)))</f>
        <v/>
      </c>
      <c r="J30" s="9" t="str">
        <f>IF(OR(H30="",I30=""),"",MAX(0,I30-H30))</f>
        <v/>
      </c>
      <c r="K30" s="7" t="n"/>
      <c r="L30" s="7" t="str">
        <f>IF(OR(J30="",K30=""),"",J30*K30)</f>
        <v/>
      </c>
      <c r="M30" t="str">
        <f>IF(OR(C30="",I30=""),"",C30-I30)</f>
        <v/>
      </c>
    </row>
    <row r="31">
      <c r="F31" s="9" t="str">
        <f>IF(OR(D31="",E31=""),"",D31*E31)</f>
        <v/>
      </c>
      <c r="G31" s="10" t="n"/>
      <c r="H31" s="9" t="str">
        <f>IF(F31="","",F31*(1+N(G31)))</f>
        <v/>
      </c>
      <c r="J31" s="9" t="str">
        <f>IF(OR(H31="",I31=""),"",MAX(0,I31-H31))</f>
        <v/>
      </c>
      <c r="K31" s="7" t="n"/>
      <c r="L31" s="7" t="str">
        <f>IF(OR(J31="",K31=""),"",J31*K31)</f>
        <v/>
      </c>
      <c r="M31" t="str">
        <f>IF(OR(C31="",I31=""),"",C31-I31)</f>
        <v/>
      </c>
    </row>
    <row r="32">
      <c r="F32" s="9" t="str">
        <f>IF(OR(D32="",E32=""),"",D32*E32)</f>
        <v/>
      </c>
      <c r="G32" s="10" t="n"/>
      <c r="H32" s="9" t="str">
        <f>IF(F32="","",F32*(1+N(G32)))</f>
        <v/>
      </c>
      <c r="J32" s="9" t="str">
        <f>IF(OR(H32="",I32=""),"",MAX(0,I32-H32))</f>
        <v/>
      </c>
      <c r="K32" s="7" t="n"/>
      <c r="L32" s="7" t="str">
        <f>IF(OR(J32="",K32=""),"",J32*K32)</f>
        <v/>
      </c>
      <c r="M32" t="str">
        <f>IF(OR(C32="",I32=""),"",C32-I32)</f>
        <v/>
      </c>
    </row>
    <row r="33">
      <c r="F33" s="9" t="str">
        <f>IF(OR(D33="",E33=""),"",D33*E33)</f>
        <v/>
      </c>
      <c r="G33" s="10" t="n"/>
      <c r="H33" s="9" t="str">
        <f>IF(F33="","",F33*(1+N(G33)))</f>
        <v/>
      </c>
      <c r="J33" s="9" t="str">
        <f>IF(OR(H33="",I33=""),"",MAX(0,I33-H33))</f>
        <v/>
      </c>
      <c r="K33" s="7" t="n"/>
      <c r="L33" s="7" t="str">
        <f>IF(OR(J33="",K33=""),"",J33*K33)</f>
        <v/>
      </c>
      <c r="M33" t="str">
        <f>IF(OR(C33="",I33=""),"",C33-I33)</f>
        <v/>
      </c>
    </row>
    <row r="34">
      <c r="F34" s="9" t="str">
        <f>IF(OR(D34="",E34=""),"",D34*E34)</f>
        <v/>
      </c>
      <c r="G34" s="10" t="n"/>
      <c r="H34" s="9" t="str">
        <f>IF(F34="","",F34*(1+N(G34)))</f>
        <v/>
      </c>
      <c r="J34" s="9" t="str">
        <f>IF(OR(H34="",I34=""),"",MAX(0,I34-H34))</f>
        <v/>
      </c>
      <c r="K34" s="7" t="n"/>
      <c r="L34" s="7" t="str">
        <f>IF(OR(J34="",K34=""),"",J34*K34)</f>
        <v/>
      </c>
      <c r="M34" t="str">
        <f>IF(OR(C34="",I34=""),"",C34-I34)</f>
        <v/>
      </c>
    </row>
    <row r="35">
      <c r="F35" s="9" t="str">
        <f>IF(OR(D35="",E35=""),"",D35*E35)</f>
        <v/>
      </c>
      <c r="G35" s="10" t="n"/>
      <c r="H35" s="9" t="str">
        <f>IF(F35="","",F35*(1+N(G35)))</f>
        <v/>
      </c>
      <c r="J35" s="9" t="str">
        <f>IF(OR(H35="",I35=""),"",MAX(0,I35-H35))</f>
        <v/>
      </c>
      <c r="K35" s="7" t="n"/>
      <c r="L35" s="7" t="str">
        <f>IF(OR(J35="",K35=""),"",J35*K35)</f>
        <v/>
      </c>
      <c r="M35" t="str">
        <f>IF(OR(C35="",I35=""),"",C35-I35)</f>
        <v/>
      </c>
    </row>
    <row r="36">
      <c r="F36" s="9" t="str">
        <f>IF(OR(D36="",E36=""),"",D36*E36)</f>
        <v/>
      </c>
      <c r="G36" s="10" t="n"/>
      <c r="H36" s="9" t="str">
        <f>IF(F36="","",F36*(1+N(G36)))</f>
        <v/>
      </c>
      <c r="J36" s="9" t="str">
        <f>IF(OR(H36="",I36=""),"",MAX(0,I36-H36))</f>
        <v/>
      </c>
      <c r="K36" s="7" t="n"/>
      <c r="L36" s="7" t="str">
        <f>IF(OR(J36="",K36=""),"",J36*K36)</f>
        <v/>
      </c>
      <c r="M36" t="str">
        <f>IF(OR(C36="",I36=""),"",C36-I36)</f>
        <v/>
      </c>
    </row>
    <row r="37">
      <c r="F37" s="9" t="str">
        <f>IF(OR(D37="",E37=""),"",D37*E37)</f>
        <v/>
      </c>
      <c r="G37" s="10" t="n"/>
      <c r="H37" s="9" t="str">
        <f>IF(F37="","",F37*(1+N(G37)))</f>
        <v/>
      </c>
      <c r="J37" s="9" t="str">
        <f>IF(OR(H37="",I37=""),"",MAX(0,I37-H37))</f>
        <v/>
      </c>
      <c r="K37" s="7" t="n"/>
      <c r="L37" s="7" t="str">
        <f>IF(OR(J37="",K37=""),"",J37*K37)</f>
        <v/>
      </c>
      <c r="M37" t="str">
        <f>IF(OR(C37="",I37=""),"",C37-I37)</f>
        <v/>
      </c>
    </row>
    <row r="38">
      <c r="F38" s="9" t="str">
        <f>IF(OR(D38="",E38=""),"",D38*E38)</f>
        <v/>
      </c>
      <c r="G38" s="10" t="n"/>
      <c r="H38" s="9" t="str">
        <f>IF(F38="","",F38*(1+N(G38)))</f>
        <v/>
      </c>
      <c r="J38" s="9" t="str">
        <f>IF(OR(H38="",I38=""),"",MAX(0,I38-H38))</f>
        <v/>
      </c>
      <c r="K38" s="7" t="n"/>
      <c r="L38" s="7" t="str">
        <f>IF(OR(J38="",K38=""),"",J38*K38)</f>
        <v/>
      </c>
      <c r="M38" t="str">
        <f>IF(OR(C38="",I38=""),"",C38-I38)</f>
        <v/>
      </c>
    </row>
    <row r="39">
      <c r="F39" s="9" t="str">
        <f>IF(OR(D39="",E39=""),"",D39*E39)</f>
        <v/>
      </c>
      <c r="G39" s="10" t="n"/>
      <c r="H39" s="9" t="str">
        <f>IF(F39="","",F39*(1+N(G39)))</f>
        <v/>
      </c>
      <c r="J39" s="9" t="str">
        <f>IF(OR(H39="",I39=""),"",MAX(0,I39-H39))</f>
        <v/>
      </c>
      <c r="K39" s="7" t="n"/>
      <c r="L39" s="7" t="str">
        <f>IF(OR(J39="",K39=""),"",J39*K39)</f>
        <v/>
      </c>
      <c r="M39" t="str">
        <f>IF(OR(C39="",I39=""),"",C39-I39)</f>
        <v/>
      </c>
    </row>
    <row r="40">
      <c r="F40" s="9" t="str">
        <f>IF(OR(D40="",E40=""),"",D40*E40)</f>
        <v/>
      </c>
      <c r="G40" s="10" t="n"/>
      <c r="H40" s="9" t="str">
        <f>IF(F40="","",F40*(1+N(G40)))</f>
        <v/>
      </c>
      <c r="J40" s="9" t="str">
        <f>IF(OR(H40="",I40=""),"",MAX(0,I40-H40))</f>
        <v/>
      </c>
      <c r="K40" s="7" t="n"/>
      <c r="L40" s="7" t="str">
        <f>IF(OR(J40="",K40=""),"",J40*K40)</f>
        <v/>
      </c>
      <c r="M40" t="str">
        <f>IF(OR(C40="",I40=""),"",C40-I40)</f>
        <v/>
      </c>
    </row>
    <row r="41"/>
    <row r="42">
      <c r="A42" s="2" t="inlineStr">
        <is>
          <t>Credit to the brand for the run</t>
        </is>
      </c>
      <c r="L42" s="11">
        <f>SUM(L2:L41)</f>
        <v>36.3</v>
      </c>
    </row>
    <row r="43"/>
    <row r="44">
      <c r="A44" s="8" t="inlineStr">
        <is>
          <t>Standard usage = standard a bottle x bottles made. Anything used above standard x (1 + allowance) is credited to the brand at its cost.</t>
        </is>
      </c>
    </row>
  </sheetData>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2" t="inlineStr">
        <is>
          <t>Co-packing agreement template</t>
        </is>
      </c>
    </row>
    <row r="2" ht="15" customHeight="1">
      <c r="A2" s="3" t="inlineStr">
        <is>
          <t>From the article: https://www.tarostack.com/articles/co-packing-agreement-template</t>
        </is>
      </c>
    </row>
    <row r="3" ht="15" customHeight="1">
      <c r="A3" s="3" t="inlineStr"/>
    </row>
    <row r="4" ht="60" customHeight="1">
      <c r="A4" s="3" t="inlineStr">
        <is>
          <t>Agreement: the terms a brand and a co-packer agree, as example wording to change: who supplies what, who owns it, prices, the loss allowance, lead times, quality, food safety, labels, lot codes and records, recalls, storage, payment, insurance and ending. Example terms, not legal advice: have a lawyer read yours.</t>
        </is>
      </c>
    </row>
    <row r="5" ht="30" customHeight="1">
      <c r="A5" s="3" t="inlineStr">
        <is>
          <t>Pricing schedule: each product's fee a bottle, setup fee and minimum run; the bottles made, the run's cost and the cost a bottle fill in for the order you type.</t>
        </is>
      </c>
    </row>
    <row r="6" ht="45" customHeight="1">
      <c r="A6" s="3" t="inlineStr">
        <is>
          <t>Materials reconciliation: what the brand sent, the standard usage a bottle and the allowance; what the run should have used, what it did use, the credit for anything over the allowance and what's left on hand fill in.</t>
        </is>
      </c>
    </row>
    <row r="7" ht="15" customHeight="1">
      <c r="A7" s="3" t="inlineStr">
        <is>
          <t>The example is the article's made-up hot sauce brand and its made-up co-packer.</t>
        </is>
      </c>
    </row>
    <row r="8" ht="15" customHeight="1">
      <c r="A8" s="3" t="inlineStr"/>
    </row>
    <row r="9" ht="15" customHeight="1">
      <c r="A9" s="3" t="inlineStr">
        <is>
          <t>Works in Excel (2010 and later), Google Sheets, LibreOffice and Numbers. No macros.</t>
        </is>
      </c>
    </row>
    <row r="10" ht="30" customHeight="1">
      <c r="A10"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