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0" fillId="0" borderId="0" applyAlignment="1" pivotButton="0" quotePrefix="0" xfId="0">
      <alignment vertical="top"/>
    </xf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Whole chicken, about 4.5 lb, direct</t>
        </is>
      </c>
      <c r="B2" s="3" t="n">
        <v>25</v>
      </c>
      <c r="C2" s="3" t="n">
        <v>16.57</v>
      </c>
      <c r="D2" s="3">
        <f>IF(OR(B2="",C2=""),"",B2-C2)</f>
        <v>8.43</v>
      </c>
      <c r="E2" s="4">
        <f>IF(OR(D2="",N(B2)=0),"",D2/B2)</f>
        <v>0.3372</v>
      </c>
      <c r="F2" s="5" t="n">
        <v>150</v>
      </c>
    </row>
    <row r="3">
      <c r="A3" t="inlineStr">
        <is>
          <t>Whole chicken to restaurants</t>
        </is>
      </c>
      <c r="B3" s="6" t="n">
        <v>21</v>
      </c>
      <c r="C3" s="6" t="n">
        <v>15.82</v>
      </c>
      <c r="D3" s="6">
        <f>IF(OR(B3="",C3=""),"",B3-C3)</f>
        <v>5.18</v>
      </c>
      <c r="E3" s="7">
        <f>IF(OR(D3="",N(B3)=0),"",D3/B3)</f>
        <v>0.246666666666667</v>
      </c>
      <c r="F3" t="n">
        <v>60</v>
      </c>
    </row>
    <row r="4">
      <c r="A4" t="inlineStr">
        <is>
          <t>Chicken share, 10 birds prepaid</t>
        </is>
      </c>
      <c r="B4" s="6" t="n">
        <v>230</v>
      </c>
      <c r="C4" s="6" t="n">
        <v>165.1</v>
      </c>
      <c r="D4" s="6">
        <f>IF(OR(B4="",C4=""),"",B4-C4)</f>
        <v>64.9</v>
      </c>
      <c r="E4" s="7">
        <f>IF(OR(D4="",N(B4)=0),"",D4/B4)</f>
        <v>0.282173913043478</v>
      </c>
      <c r="F4" t="n">
        <v>8</v>
      </c>
    </row>
    <row r="5">
      <c r="B5" s="6" t="n"/>
      <c r="C5" s="6" t="n"/>
      <c r="D5" s="6" t="str">
        <f>IF(OR(B5="",C5=""),"",B5-C5)</f>
        <v/>
      </c>
      <c r="E5" s="7" t="str">
        <f>IF(OR(D5="",N(B5)=0),"",D5/B5)</f>
        <v/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0.2</v>
      </c>
      <c r="D2" s="10" t="n">
        <v>0.6</v>
      </c>
      <c r="E2" s="10" t="n">
        <v>1</v>
      </c>
      <c r="F2" s="10" t="n">
        <v>1</v>
      </c>
      <c r="G2" s="10" t="n">
        <v>1</v>
      </c>
      <c r="H2" s="10" t="n">
        <v>0.8</v>
      </c>
      <c r="I2" s="10" t="n">
        <v>0.5</v>
      </c>
      <c r="J2" s="10" t="n">
        <v>0.4</v>
      </c>
      <c r="K2" s="10" t="n">
        <v>0.2</v>
      </c>
      <c r="L2" s="10" t="n">
        <v>0.15</v>
      </c>
      <c r="M2" s="10" t="n">
        <v>0.1</v>
      </c>
      <c r="N2" s="10" t="n">
        <v>0.1</v>
      </c>
    </row>
    <row r="3"/>
    <row r="4">
      <c r="A4" t="str">
        <f>IF(Products!A2="","",Products!A2&amp;" (units)")</f>
        <v>Whole chicken, about 4.5 lb, direct (units)</v>
      </c>
      <c r="C4">
        <f>IF(Products!A2="","",ROUND(N(Products!F2)*C$2,0))</f>
        <v>30</v>
      </c>
      <c r="D4">
        <f>IF(Products!A2="","",ROUND(N(Products!F2)*D$2,0))</f>
        <v>90</v>
      </c>
      <c r="E4">
        <f>IF(Products!A2="","",ROUND(N(Products!F2)*E$2,0))</f>
        <v>150</v>
      </c>
      <c r="F4">
        <f>IF(Products!A2="","",ROUND(N(Products!F2)*F$2,0))</f>
        <v>150</v>
      </c>
      <c r="G4">
        <f>IF(Products!A2="","",ROUND(N(Products!F2)*G$2,0))</f>
        <v>150</v>
      </c>
      <c r="H4">
        <f>IF(Products!A2="","",ROUND(N(Products!F2)*H$2,0))</f>
        <v>120</v>
      </c>
      <c r="I4">
        <f>IF(Products!A2="","",ROUND(N(Products!F2)*I$2,0))</f>
        <v>75</v>
      </c>
      <c r="J4">
        <f>IF(Products!A2="","",ROUND(N(Products!F2)*J$2,0))</f>
        <v>60</v>
      </c>
      <c r="K4">
        <f>IF(Products!A2="","",ROUND(N(Products!F2)*K$2,0))</f>
        <v>30</v>
      </c>
      <c r="L4">
        <f>IF(Products!A2="","",ROUND(N(Products!F2)*L$2,0))</f>
        <v>23</v>
      </c>
      <c r="M4">
        <f>IF(Products!A2="","",ROUND(N(Products!F2)*M$2,0))</f>
        <v>15</v>
      </c>
      <c r="N4">
        <f>IF(Products!A2="","",ROUND(N(Products!F2)*N$2,0))</f>
        <v>15</v>
      </c>
      <c r="O4">
        <f>IF(Products!A2="","",SUM(C4:N4))</f>
        <v>908</v>
      </c>
    </row>
    <row r="5">
      <c r="A5" t="str">
        <f>IF(Products!A3="","",Products!A3&amp;" (units)")</f>
        <v>Whole chicken to restaurants (units)</v>
      </c>
      <c r="C5">
        <f>IF(Products!A3="","",ROUND(N(Products!F3)*C$2,0))</f>
        <v>12</v>
      </c>
      <c r="D5">
        <f>IF(Products!A3="","",ROUND(N(Products!F3)*D$2,0))</f>
        <v>36</v>
      </c>
      <c r="E5">
        <f>IF(Products!A3="","",ROUND(N(Products!F3)*E$2,0))</f>
        <v>60</v>
      </c>
      <c r="F5">
        <f>IF(Products!A3="","",ROUND(N(Products!F3)*F$2,0))</f>
        <v>60</v>
      </c>
      <c r="G5">
        <f>IF(Products!A3="","",ROUND(N(Products!F3)*G$2,0))</f>
        <v>60</v>
      </c>
      <c r="H5">
        <f>IF(Products!A3="","",ROUND(N(Products!F3)*H$2,0))</f>
        <v>48</v>
      </c>
      <c r="I5">
        <f>IF(Products!A3="","",ROUND(N(Products!F3)*I$2,0))</f>
        <v>30</v>
      </c>
      <c r="J5">
        <f>IF(Products!A3="","",ROUND(N(Products!F3)*J$2,0))</f>
        <v>24</v>
      </c>
      <c r="K5">
        <f>IF(Products!A3="","",ROUND(N(Products!F3)*K$2,0))</f>
        <v>12</v>
      </c>
      <c r="L5">
        <f>IF(Products!A3="","",ROUND(N(Products!F3)*L$2,0))</f>
        <v>9</v>
      </c>
      <c r="M5">
        <f>IF(Products!A3="","",ROUND(N(Products!F3)*M$2,0))</f>
        <v>6</v>
      </c>
      <c r="N5">
        <f>IF(Products!A3="","",ROUND(N(Products!F3)*N$2,0))</f>
        <v>6</v>
      </c>
      <c r="O5">
        <f>IF(Products!A3="","",SUM(C5:N5))</f>
        <v>363</v>
      </c>
    </row>
    <row r="6">
      <c r="A6" t="str">
        <f>IF(Products!A4="","",Products!A4&amp;" (units)")</f>
        <v>Chicken share, 10 birds prepaid (units)</v>
      </c>
      <c r="C6">
        <f>IF(Products!A4="","",ROUND(N(Products!F4)*C$2,0))</f>
        <v>2</v>
      </c>
      <c r="D6">
        <f>IF(Products!A4="","",ROUND(N(Products!F4)*D$2,0))</f>
        <v>5</v>
      </c>
      <c r="E6">
        <f>IF(Products!A4="","",ROUND(N(Products!F4)*E$2,0))</f>
        <v>8</v>
      </c>
      <c r="F6">
        <f>IF(Products!A4="","",ROUND(N(Products!F4)*F$2,0))</f>
        <v>8</v>
      </c>
      <c r="G6">
        <f>IF(Products!A4="","",ROUND(N(Products!F4)*G$2,0))</f>
        <v>8</v>
      </c>
      <c r="H6">
        <f>IF(Products!A4="","",ROUND(N(Products!F4)*H$2,0))</f>
        <v>6</v>
      </c>
      <c r="I6">
        <f>IF(Products!A4="","",ROUND(N(Products!F4)*I$2,0))</f>
        <v>4</v>
      </c>
      <c r="J6">
        <f>IF(Products!A4="","",ROUND(N(Products!F4)*J$2,0))</f>
        <v>3</v>
      </c>
      <c r="K6">
        <f>IF(Products!A4="","",ROUND(N(Products!F4)*K$2,0))</f>
        <v>2</v>
      </c>
      <c r="L6">
        <f>IF(Products!A4="","",ROUND(N(Products!F4)*L$2,0))</f>
        <v>1</v>
      </c>
      <c r="M6">
        <f>IF(Products!A4="","",ROUND(N(Products!F4)*M$2,0))</f>
        <v>1</v>
      </c>
      <c r="N6">
        <f>IF(Products!A4="","",ROUND(N(Products!F4)*N$2,0))</f>
        <v>1</v>
      </c>
      <c r="O6">
        <f>IF(Products!A4="","",SUM(C6:N6))</f>
        <v>49</v>
      </c>
    </row>
    <row r="7">
      <c r="A7" t="str">
        <f>IF(Products!A5="","",Products!A5&amp;" (units)")</f>
        <v/>
      </c>
      <c r="C7" t="str">
        <f>IF(Products!A5="","",ROUND(N(Products!F5)*C$2,0))</f>
        <v/>
      </c>
      <c r="D7" t="str">
        <f>IF(Products!A5="","",ROUND(N(Products!F5)*D$2,0))</f>
        <v/>
      </c>
      <c r="E7" t="str">
        <f>IF(Products!A5="","",ROUND(N(Products!F5)*E$2,0))</f>
        <v/>
      </c>
      <c r="F7" t="str">
        <f>IF(Products!A5="","",ROUND(N(Products!F5)*F$2,0))</f>
        <v/>
      </c>
      <c r="G7" t="str">
        <f>IF(Products!A5="","",ROUND(N(Products!F5)*G$2,0))</f>
        <v/>
      </c>
      <c r="H7" t="str">
        <f>IF(Products!A5="","",ROUND(N(Products!F5)*H$2,0))</f>
        <v/>
      </c>
      <c r="I7" t="str">
        <f>IF(Products!A5="","",ROUND(N(Products!F5)*I$2,0))</f>
        <v/>
      </c>
      <c r="J7" t="str">
        <f>IF(Products!A5="","",ROUND(N(Products!F5)*J$2,0))</f>
        <v/>
      </c>
      <c r="K7" t="str">
        <f>IF(Products!A5="","",ROUND(N(Products!F5)*K$2,0))</f>
        <v/>
      </c>
      <c r="L7" t="str">
        <f>IF(Products!A5="","",ROUND(N(Products!F5)*L$2,0))</f>
        <v/>
      </c>
      <c r="M7" t="str">
        <f>IF(Products!A5="","",ROUND(N(Products!F5)*M$2,0))</f>
        <v/>
      </c>
      <c r="N7" t="str">
        <f>IF(Products!A5="","",ROUND(N(Products!F5)*N$2,0))</f>
        <v/>
      </c>
      <c r="O7" t="str">
        <f>IF(Products!A5="","",SUM(C7:N7))</f>
        <v/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1462</v>
      </c>
      <c r="D25" s="11">
        <f>SUMPRODUCT(Products!$B$2:$B$21,D4:D23)</f>
        <v>4156</v>
      </c>
      <c r="E25" s="11">
        <f>SUMPRODUCT(Products!$B$2:$B$21,E4:E23)</f>
        <v>6850</v>
      </c>
      <c r="F25" s="11">
        <f>SUMPRODUCT(Products!$B$2:$B$21,F4:F23)</f>
        <v>6850</v>
      </c>
      <c r="G25" s="11">
        <f>SUMPRODUCT(Products!$B$2:$B$21,G4:G23)</f>
        <v>6850</v>
      </c>
      <c r="H25" s="11">
        <f>SUMPRODUCT(Products!$B$2:$B$21,H4:H23)</f>
        <v>5388</v>
      </c>
      <c r="I25" s="11">
        <f>SUMPRODUCT(Products!$B$2:$B$21,I4:I23)</f>
        <v>3425</v>
      </c>
      <c r="J25" s="11">
        <f>SUMPRODUCT(Products!$B$2:$B$21,J4:J23)</f>
        <v>2694</v>
      </c>
      <c r="K25" s="11">
        <f>SUMPRODUCT(Products!$B$2:$B$21,K4:K23)</f>
        <v>1462</v>
      </c>
      <c r="L25" s="11">
        <f>SUMPRODUCT(Products!$B$2:$B$21,L4:L23)</f>
        <v>994</v>
      </c>
      <c r="M25" s="11">
        <f>SUMPRODUCT(Products!$B$2:$B$21,M4:M23)</f>
        <v>731</v>
      </c>
      <c r="N25" s="11">
        <f>SUMPRODUCT(Products!$B$2:$B$21,N4:N23)</f>
        <v>731</v>
      </c>
      <c r="O25" s="11">
        <f>SUM(C25:N25)</f>
        <v>41593</v>
      </c>
    </row>
    <row r="26">
      <c r="A26" s="9" t="inlineStr">
        <is>
          <t>Contribution</t>
        </is>
      </c>
      <c r="C26" s="11">
        <f>SUMPRODUCT(Products!$D$2:$D$21,C4:C23)</f>
        <v>444.86</v>
      </c>
      <c r="D26" s="11">
        <f>SUMPRODUCT(Products!$D$2:$D$21,D4:D23)</f>
        <v>1269.68</v>
      </c>
      <c r="E26" s="11">
        <f>SUMPRODUCT(Products!$D$2:$D$21,E4:E23)</f>
        <v>2094.5</v>
      </c>
      <c r="F26" s="11">
        <f>SUMPRODUCT(Products!$D$2:$D$21,F4:F23)</f>
        <v>2094.5</v>
      </c>
      <c r="G26" s="11">
        <f>SUMPRODUCT(Products!$D$2:$D$21,G4:G23)</f>
        <v>2094.5</v>
      </c>
      <c r="H26" s="11">
        <f>SUMPRODUCT(Products!$D$2:$D$21,H4:H23)</f>
        <v>1649.64</v>
      </c>
      <c r="I26" s="11">
        <f>SUMPRODUCT(Products!$D$2:$D$21,I4:I23)</f>
        <v>1047.25</v>
      </c>
      <c r="J26" s="11">
        <f>SUMPRODUCT(Products!$D$2:$D$21,J4:J23)</f>
        <v>824.82</v>
      </c>
      <c r="K26" s="11">
        <f>SUMPRODUCT(Products!$D$2:$D$21,K4:K23)</f>
        <v>444.86</v>
      </c>
      <c r="L26" s="11">
        <f>SUMPRODUCT(Products!$D$2:$D$21,L4:L23)</f>
        <v>305.41</v>
      </c>
      <c r="M26" s="11">
        <f>SUMPRODUCT(Products!$D$2:$D$21,M4:M23)</f>
        <v>222.43</v>
      </c>
      <c r="N26" s="11">
        <f>SUMPRODUCT(Products!$D$2:$D$21,N4:N23)</f>
        <v>222.43</v>
      </c>
      <c r="O26" s="11">
        <f>SUM(C26:N26)</f>
        <v>12714.88</v>
      </c>
    </row>
    <row r="27">
      <c r="A27" s="9" t="inlineStr">
        <is>
          <t>Fixed costs</t>
        </is>
      </c>
      <c r="C27" s="11">
        <f>'Fixed costs'!$B$22</f>
        <v>535</v>
      </c>
      <c r="D27" s="11">
        <f>'Fixed costs'!$B$22</f>
        <v>535</v>
      </c>
      <c r="E27" s="11">
        <f>'Fixed costs'!$B$22</f>
        <v>535</v>
      </c>
      <c r="F27" s="11">
        <f>'Fixed costs'!$B$22</f>
        <v>535</v>
      </c>
      <c r="G27" s="11">
        <f>'Fixed costs'!$B$22</f>
        <v>535</v>
      </c>
      <c r="H27" s="11">
        <f>'Fixed costs'!$B$22</f>
        <v>535</v>
      </c>
      <c r="I27" s="11">
        <f>'Fixed costs'!$B$22</f>
        <v>535</v>
      </c>
      <c r="J27" s="11">
        <f>'Fixed costs'!$B$22</f>
        <v>535</v>
      </c>
      <c r="K27" s="11">
        <f>'Fixed costs'!$B$22</f>
        <v>535</v>
      </c>
      <c r="L27" s="11">
        <f>'Fixed costs'!$B$22</f>
        <v>535</v>
      </c>
      <c r="M27" s="11">
        <f>'Fixed costs'!$B$22</f>
        <v>535</v>
      </c>
      <c r="N27" s="11">
        <f>'Fixed costs'!$B$22</f>
        <v>535</v>
      </c>
      <c r="O27" s="11">
        <f>SUM(C27:N27)</f>
        <v>6420</v>
      </c>
    </row>
    <row r="28">
      <c r="A28" s="9" t="inlineStr">
        <is>
          <t>Profit</t>
        </is>
      </c>
      <c r="C28" s="11">
        <f>C26-C27</f>
        <v>-90.14</v>
      </c>
      <c r="D28" s="11">
        <f>D26-D27</f>
        <v>734.68</v>
      </c>
      <c r="E28" s="11">
        <f>E26-E27</f>
        <v>1559.5</v>
      </c>
      <c r="F28" s="11">
        <f>F26-F27</f>
        <v>1559.5</v>
      </c>
      <c r="G28" s="11">
        <f>G26-G27</f>
        <v>1559.5</v>
      </c>
      <c r="H28" s="11">
        <f>H26-H27</f>
        <v>1114.64</v>
      </c>
      <c r="I28" s="11">
        <f>I26-I27</f>
        <v>512.25</v>
      </c>
      <c r="J28" s="11">
        <f>J26-J27</f>
        <v>289.82</v>
      </c>
      <c r="K28" s="11">
        <f>K26-K27</f>
        <v>-90.14</v>
      </c>
      <c r="L28" s="11">
        <f>L26-L27</f>
        <v>-229.59</v>
      </c>
      <c r="M28" s="11">
        <f>M26-M27</f>
        <v>-312.57</v>
      </c>
      <c r="N28" s="11">
        <f>N26-N27</f>
        <v>-312.57</v>
      </c>
      <c r="O28" s="11">
        <f>SUM(C28:N28)</f>
        <v>6294.88</v>
      </c>
    </row>
    <row r="29">
      <c r="A29" s="9" t="inlineStr">
        <is>
          <t>Cash, start of year to date</t>
        </is>
      </c>
      <c r="C29" s="11">
        <f>C28</f>
        <v>-90.14</v>
      </c>
      <c r="D29" s="11">
        <f>C29+D28</f>
        <v>644.54</v>
      </c>
      <c r="E29" s="11">
        <f>D29+E28</f>
        <v>2204.04</v>
      </c>
      <c r="F29" s="11">
        <f>E29+F28</f>
        <v>3763.54</v>
      </c>
      <c r="G29" s="11">
        <f>F29+G28</f>
        <v>5323.04</v>
      </c>
      <c r="H29" s="11">
        <f>G29+H28</f>
        <v>6437.68</v>
      </c>
      <c r="I29" s="11">
        <f>H29+I28</f>
        <v>6949.93</v>
      </c>
      <c r="J29" s="11">
        <f>I29+J28</f>
        <v>7239.75</v>
      </c>
      <c r="K29" s="11">
        <f>J29+K28</f>
        <v>7149.61</v>
      </c>
      <c r="L29" s="11">
        <f>K29+L28</f>
        <v>6920.02</v>
      </c>
      <c r="M29" s="11">
        <f>L29+M28</f>
        <v>6607.45</v>
      </c>
      <c r="N29" s="11">
        <f>M29+N28</f>
        <v>6294.88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99</v>
      </c>
      <c r="L31">
        <f>IF(L28&gt;0,L$1,99)</f>
        <v>99</v>
      </c>
      <c r="M31">
        <f>IF(M28&gt;0,M$1,99)</f>
        <v>99</v>
      </c>
      <c r="N31">
        <f>IF(N28&gt;0,N$1,99)</f>
        <v>99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2</v>
      </c>
    </row>
    <row r="34">
      <c r="A34" s="9" t="inlineStr">
        <is>
          <t>Lowest cash point in the year</t>
        </is>
      </c>
      <c r="C34" s="11">
        <f>MIN(C29:N29)</f>
        <v>-90.14</v>
      </c>
    </row>
    <row r="35">
      <c r="A35" s="9" t="inlineStr">
        <is>
          <t>Working cash in the startup budget</t>
        </is>
      </c>
      <c r="C35" s="11">
        <f>Startup!B22</f>
        <v>3000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Insurance</t>
        </is>
      </c>
      <c r="B2" s="13" t="n">
        <v>60</v>
      </c>
    </row>
    <row r="3">
      <c r="A3" t="inlineStr">
        <is>
          <t>Market fees, averaged</t>
        </is>
      </c>
      <c r="B3" s="13" t="n">
        <v>100</v>
      </c>
    </row>
    <row r="4">
      <c r="A4" t="inlineStr">
        <is>
          <t>Freezer power</t>
        </is>
      </c>
      <c r="B4" s="13" t="n">
        <v>80</v>
      </c>
    </row>
    <row r="5">
      <c r="A5" t="inlineStr">
        <is>
          <t>Processing equipment upkeep</t>
        </is>
      </c>
      <c r="B5" s="13" t="n">
        <v>50</v>
      </c>
    </row>
    <row r="6" ht="30" customHeight="1">
      <c r="A6" s="2" t="inlineStr">
        <is>
          <t>State license and inspection, averaged</t>
        </is>
      </c>
      <c r="B6" s="14" t="n">
        <v>40</v>
      </c>
    </row>
    <row r="7">
      <c r="A7" t="inlineStr">
        <is>
          <t>Website and preorders</t>
        </is>
      </c>
      <c r="B7" s="13" t="n">
        <v>35</v>
      </c>
    </row>
    <row r="8">
      <c r="A8" t="inlineStr">
        <is>
          <t>Software and card fees</t>
        </is>
      </c>
      <c r="B8" s="13" t="n">
        <v>30</v>
      </c>
    </row>
    <row r="9">
      <c r="A9" t="inlineStr">
        <is>
          <t>Marketing</t>
        </is>
      </c>
      <c r="B9" s="13" t="n">
        <v>60</v>
      </c>
    </row>
    <row r="10">
      <c r="A10" t="inlineStr">
        <is>
          <t>Delivery</t>
        </is>
      </c>
      <c r="B10" s="13" t="n">
        <v>80</v>
      </c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5">
        <f>SUM(B2:B21)</f>
        <v>535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Pasture shelters</t>
        </is>
      </c>
      <c r="B2" s="13" t="n">
        <v>2400</v>
      </c>
    </row>
    <row r="3">
      <c r="A3" t="inlineStr">
        <is>
          <t>Feeders and waterers</t>
        </is>
      </c>
      <c r="B3" s="13" t="n">
        <v>600</v>
      </c>
    </row>
    <row r="4">
      <c r="A4" t="inlineStr">
        <is>
          <t>Brooder</t>
        </is>
      </c>
      <c r="B4" s="13" t="n">
        <v>500</v>
      </c>
    </row>
    <row r="5">
      <c r="A5" t="inlineStr">
        <is>
          <t>Scalder, plucker, cones and stainless table</t>
        </is>
      </c>
      <c r="B5" s="13" t="n">
        <v>3800</v>
      </c>
    </row>
    <row r="6">
      <c r="A6" t="inlineStr">
        <is>
          <t>Chest freezers</t>
        </is>
      </c>
      <c r="B6" s="13" t="n">
        <v>1500</v>
      </c>
    </row>
    <row r="7">
      <c r="A7" t="inlineStr">
        <is>
          <t>Shrink bags and labels</t>
        </is>
      </c>
      <c r="B7" s="13" t="n">
        <v>400</v>
      </c>
    </row>
    <row r="8">
      <c r="A8" t="inlineStr">
        <is>
          <t>Market tent and display</t>
        </is>
      </c>
      <c r="B8" s="13" t="n">
        <v>450</v>
      </c>
    </row>
    <row r="9">
      <c r="A9" t="inlineStr">
        <is>
          <t>Website with preorders</t>
        </is>
      </c>
      <c r="B9" s="13" t="n">
        <v>300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9950</v>
      </c>
    </row>
    <row r="22">
      <c r="A22" t="inlineStr">
        <is>
          <t>Working cash</t>
        </is>
      </c>
      <c r="B22" s="16" t="n">
        <v>3000</v>
      </c>
    </row>
    <row r="23">
      <c r="A23" s="9" t="inlineStr">
        <is>
          <t>Total to start</t>
        </is>
      </c>
      <c r="B23" s="15">
        <f>B21+B22</f>
        <v>12950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Pastured chicken business plan: first-year numbers (month 1 is May)</t>
        </is>
      </c>
    </row>
    <row r="2" ht="15" customHeight="1">
      <c r="A2" s="2" t="inlineStr">
        <is>
          <t>From the article: https://www.tarostack.com/articles/chicken-business-plan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