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Local IPA 4-pack</t>
        </is>
      </c>
      <c r="B2" t="inlineStr">
        <is>
          <t>Shelf</t>
        </is>
      </c>
      <c r="C2" s="4" t="n">
        <v>15.99</v>
      </c>
      <c r="D2" s="4" t="n">
        <v>11.2</v>
      </c>
      <c r="E2" s="4" t="n">
        <v>0</v>
      </c>
      <c r="F2" s="4" t="n">
        <v>0</v>
      </c>
      <c r="G2" s="5" t="n">
        <v>0.025</v>
      </c>
      <c r="H2" s="4">
        <f>IF(OR(C2="",G2=""),"",C2*G2)</f>
        <v>0.39975</v>
      </c>
      <c r="I2" s="4">
        <f>IF(C2="","",N(D2)+N(E2)+N(F2)+N(H2))</f>
        <v>11.59975</v>
      </c>
      <c r="J2" s="4">
        <f>IF(C2="","",C2-I2)</f>
        <v>4.39025</v>
      </c>
      <c r="K2" s="5">
        <f>IF(OR(C2="",N(C2)=0),"",J2/C2)</f>
        <v>0.274562226391495</v>
      </c>
      <c r="L2" s="5">
        <f>IF(OR(C2="",N(I2)=0),"",J2/I2)</f>
        <v>0.37847798443932</v>
      </c>
      <c r="M2" s="4">
        <f>IF(OR(C2="",$P$1+N(G2)&gt;=1),"",(N(D2)+N(E2)+N(F2))/(1-$P$1-N(G2)))</f>
        <v>23.578947368421</v>
      </c>
    </row>
    <row r="3">
      <c r="A3" t="inlineStr">
        <is>
          <t>Wine, a $20 bottle</t>
        </is>
      </c>
      <c r="B3" t="inlineStr">
        <is>
          <t>Shelf</t>
        </is>
      </c>
      <c r="C3" s="4" t="n">
        <v>19.99</v>
      </c>
      <c r="D3" s="4" t="n">
        <v>12</v>
      </c>
      <c r="E3" s="4" t="n">
        <v>0</v>
      </c>
      <c r="F3" s="4" t="n">
        <v>0</v>
      </c>
      <c r="G3" s="5" t="n">
        <v>0.025</v>
      </c>
      <c r="H3" s="4">
        <f>IF(OR(C3="",G3=""),"",C3*G3)</f>
        <v>0.49975</v>
      </c>
      <c r="I3" s="4">
        <f>IF(C3="","",N(D3)+N(E3)+N(F3)+N(H3))</f>
        <v>12.49975</v>
      </c>
      <c r="J3" s="4">
        <f>IF(C3="","",C3-I3)</f>
        <v>7.49025</v>
      </c>
      <c r="K3" s="5">
        <f>IF(OR(C3="",N(C3)=0),"",J3/C3)</f>
        <v>0.374699849924962</v>
      </c>
      <c r="L3" s="5">
        <f>IF(OR(C3="",N(I3)=0),"",J3/I3)</f>
        <v>0.599231984639693</v>
      </c>
      <c r="M3" s="4">
        <f>IF(OR(C3="",$P$1+N(G3)&gt;=1),"",(N(D3)+N(E3)+N(F3))/(1-$P$1-N(G3)))</f>
        <v>25.2631578947368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Hard cider 6-pack</t>
        </is>
      </c>
      <c r="B4" t="inlineStr">
        <is>
          <t>Shelf</t>
        </is>
      </c>
      <c r="C4" s="4" t="n">
        <v>13.99</v>
      </c>
      <c r="D4" s="4" t="n">
        <v>9.4</v>
      </c>
      <c r="E4" s="4" t="n">
        <v>0</v>
      </c>
      <c r="F4" s="4" t="n">
        <v>0</v>
      </c>
      <c r="G4" s="5" t="n">
        <v>0.025</v>
      </c>
      <c r="H4" s="4">
        <f>IF(OR(C4="",G4=""),"",C4*G4)</f>
        <v>0.34975</v>
      </c>
      <c r="I4" s="4">
        <f>IF(C4="","",N(D4)+N(E4)+N(F4)+N(H4))</f>
        <v>9.74975</v>
      </c>
      <c r="J4" s="4">
        <f>IF(C4="","",C4-I4)</f>
        <v>4.24025</v>
      </c>
      <c r="K4" s="5">
        <f>IF(OR(C4="",N(C4)=0),"",J4/C4)</f>
        <v>0.303091493924232</v>
      </c>
      <c r="L4" s="5">
        <f>IF(OR(C4="",N(I4)=0),"",J4/I4)</f>
        <v>0.434908587399677</v>
      </c>
      <c r="M4" s="4">
        <f>IF(OR(C4="",$P$1+N(G4)&gt;=1),"",(N(D4)+N(E4)+N(F4))/(1-$P$1-N(G4)))</f>
        <v>19.7894736842105</v>
      </c>
    </row>
    <row r="5">
      <c r="A5" t="inlineStr">
        <is>
          <t>Cheese wedge</t>
        </is>
      </c>
      <c r="B5" t="inlineStr">
        <is>
          <t>Case</t>
        </is>
      </c>
      <c r="C5" s="4" t="n">
        <v>8.99</v>
      </c>
      <c r="D5" s="4" t="n">
        <v>4.6</v>
      </c>
      <c r="E5" s="4" t="n">
        <v>0</v>
      </c>
      <c r="F5" s="4" t="n">
        <v>0</v>
      </c>
      <c r="G5" s="5" t="n">
        <v>0.025</v>
      </c>
      <c r="H5" s="4">
        <f>IF(OR(C5="",G5=""),"",C5*G5)</f>
        <v>0.22475</v>
      </c>
      <c r="I5" s="4">
        <f>IF(C5="","",N(D5)+N(E5)+N(F5)+N(H5))</f>
        <v>4.82475</v>
      </c>
      <c r="J5" s="4">
        <f>IF(C5="","",C5-I5)</f>
        <v>4.16525</v>
      </c>
      <c r="K5" s="5">
        <f>IF(OR(C5="",N(C5)=0),"",J5/C5)</f>
        <v>0.463320355951057</v>
      </c>
      <c r="L5" s="5">
        <f>IF(OR(C5="",N(I5)=0),"",J5/I5)</f>
        <v>0.863308979739883</v>
      </c>
      <c r="M5" s="4">
        <f>IF(OR(C5="",$P$1+N(G5)&gt;=1),"",(N(D5)+N(E5)+N(F5))/(1-$P$1-N(G5)))</f>
        <v>9.68421052631579</v>
      </c>
    </row>
    <row r="6">
      <c r="A6" t="inlineStr">
        <is>
          <t>Thursday tasting, per person</t>
        </is>
      </c>
      <c r="B6" t="inlineStr">
        <is>
          <t>Tastings</t>
        </is>
      </c>
      <c r="C6" s="4" t="n">
        <v>15</v>
      </c>
      <c r="D6" s="4" t="n">
        <v>4</v>
      </c>
      <c r="E6" s="4" t="n">
        <v>0</v>
      </c>
      <c r="F6" s="4" t="n">
        <v>0</v>
      </c>
      <c r="G6" s="5" t="n">
        <v>0.025</v>
      </c>
      <c r="H6" s="4">
        <f>IF(OR(C6="",G6=""),"",C6*G6)</f>
        <v>0.375</v>
      </c>
      <c r="I6" s="4">
        <f>IF(C6="","",N(D6)+N(E6)+N(F6)+N(H6))</f>
        <v>4.375</v>
      </c>
      <c r="J6" s="4">
        <f>IF(C6="","",C6-I6)</f>
        <v>10.625</v>
      </c>
      <c r="K6" s="5">
        <f>IF(OR(C6="",N(C6)=0),"",J6/C6)</f>
        <v>0.708333333333333</v>
      </c>
      <c r="L6" s="5">
        <f>IF(OR(C6="",N(I6)=0),"",J6/I6)</f>
        <v>2.42857142857143</v>
      </c>
      <c r="M6" s="4">
        <f>IF(OR(C6="",$P$1+N(G6)&gt;=1),"",(N(D6)+N(E6)+N(F6))/(1-$P$1-N(G6)))</f>
        <v>8.42105263157895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Bottle shop profit margin: Two Ravens Bottle Shop</t>
        </is>
      </c>
    </row>
    <row r="2" ht="15" customHeight="1">
      <c r="A2" s="8" t="inlineStr">
        <is>
          <t>From the article: https://www.tarostack.com/articles/bottle-shop-profit-margin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