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andles" sheetId="2" state="visible" r:id="rId2"/>
    <sheet xmlns:r="http://schemas.openxmlformats.org/officeDocument/2006/relationships" name="Soap" sheetId="3" state="visible" r:id="rId3"/>
    <sheet xmlns:r="http://schemas.openxmlformats.org/officeDocument/2006/relationships" name="Lotion" sheetId="4" state="visible" r:id="rId4"/>
  </sheets>
  <definedNames>
    <definedName name="_xlnm.Print_Titles" localSheetId="1">'Candles'!$1:$1</definedName>
    <definedName name="_xlnm.Print_Titles" localSheetId="2">'Soap'!$1:$1</definedName>
    <definedName name="_xlnm.Print_Titles" localSheetId="3">'Lotion'!$1:$1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2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Batch size calculator for candles, soap and lotion</t>
        </is>
      </c>
    </row>
    <row r="2">
      <c r="A2" s="2" t="inlineStr">
        <is>
          <t>From the article: https://www.tarostack.com/articles/batch-size-calculator</t>
        </is>
      </c>
    </row>
    <row r="3">
      <c r="A3" s="2" t="inlineStr"/>
    </row>
    <row r="4">
      <c r="A4" s="2" t="inlineStr">
        <is>
          <t>Candles: from the jar's water weight, the number of candles and the fragrance load, the wax and fragrance to weigh out.</t>
        </is>
      </c>
    </row>
    <row r="5">
      <c r="A5" s="2" t="inlineStr">
        <is>
          <t>Soap: from a loaf mold's size, the total oils and each oil by percentage. Lye and water are left to your lye calculator, on purpose.</t>
        </is>
      </c>
    </row>
    <row r="6">
      <c r="A6" s="2" t="inlineStr">
        <is>
          <t>Lotion: from the bottle size and count, the batch in grams and each ingredient by percentage.</t>
        </is>
      </c>
    </row>
    <row r="7">
      <c r="A7" s="2" t="inlineStr">
        <is>
          <t>Each adds a small loss allowance for what stays in the pot, pitcher or mixer.</t>
        </is>
      </c>
    </row>
    <row r="8">
      <c r="A8" s="2" t="inlineStr"/>
    </row>
    <row r="9">
      <c r="A9" s="2" t="inlineStr">
        <is>
          <t>Works in Excel (2010 and later), Google Sheets, LibreOffice and Numbers. No macros.</t>
        </is>
      </c>
    </row>
    <row r="10">
      <c r="A10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30" customWidth="1" min="3" max="3"/>
  </cols>
  <sheetData>
    <row r="1">
      <c r="A1" s="3" t="inlineStr">
        <is>
          <t>Candle batch</t>
        </is>
      </c>
    </row>
    <row r="2">
      <c r="A2" t="inlineStr">
        <is>
          <t>Jar holds, in ounces of water</t>
        </is>
      </c>
      <c r="B2" t="n">
        <v>10</v>
      </c>
      <c r="C2" s="4" t="inlineStr">
        <is>
          <t>Weigh the jar full of water, minus the jar</t>
        </is>
      </c>
    </row>
    <row r="3">
      <c r="A3" t="inlineStr">
        <is>
          <t>Candles to make</t>
        </is>
      </c>
      <c r="B3" t="n">
        <v>48</v>
      </c>
      <c r="C3" s="4" t="inlineStr"/>
    </row>
    <row r="4">
      <c r="A4" t="inlineStr">
        <is>
          <t>Fragrance load (of wax weight)</t>
        </is>
      </c>
      <c r="B4" s="5" t="n">
        <v>0.08</v>
      </c>
      <c r="C4" s="4" t="inlineStr"/>
    </row>
    <row r="5">
      <c r="A5" t="inlineStr">
        <is>
          <t>Loss allowance (left in the pitcher)</t>
        </is>
      </c>
      <c r="B5" s="5" t="n">
        <v>0.02</v>
      </c>
      <c r="C5" s="4" t="inlineStr"/>
    </row>
    <row r="6">
      <c r="A6" t="inlineStr">
        <is>
          <t>Wax and fragrance per candle, oz</t>
        </is>
      </c>
      <c r="B6" s="6">
        <f>B2*0.86</f>
        <v>8.6</v>
      </c>
      <c r="C6" s="4" t="inlineStr">
        <is>
          <t>Wax weighs about 0.86 of the same volume of water</t>
        </is>
      </c>
    </row>
    <row r="7">
      <c r="A7" t="inlineStr">
        <is>
          <t>Wax per candle, oz</t>
        </is>
      </c>
      <c r="B7" s="6">
        <f>B6/(1+B4)</f>
        <v>7.96296296296296</v>
      </c>
      <c r="C7" s="4" t="inlineStr"/>
    </row>
    <row r="8">
      <c r="A8" t="inlineStr">
        <is>
          <t>Fragrance per candle, oz</t>
        </is>
      </c>
      <c r="B8" s="6">
        <f>B6-B7</f>
        <v>0.637037037037038</v>
      </c>
      <c r="C8" s="4" t="inlineStr"/>
    </row>
    <row r="9">
      <c r="A9" t="inlineStr">
        <is>
          <t>Wax for the batch, oz</t>
        </is>
      </c>
      <c r="B9">
        <f>ROUND(B7*B3*(1+B5),1)</f>
        <v>389.9</v>
      </c>
      <c r="C9" s="4" t="inlineStr"/>
    </row>
    <row r="10">
      <c r="A10" t="inlineStr">
        <is>
          <t>Wax for the batch, lb</t>
        </is>
      </c>
      <c r="B10">
        <f>ROUND(B9/16,2)</f>
        <v>24.37</v>
      </c>
      <c r="C10" s="4" t="inlineStr"/>
    </row>
    <row r="11">
      <c r="A11" t="inlineStr">
        <is>
          <t>Fragrance for the batch, oz</t>
        </is>
      </c>
      <c r="B11">
        <f>ROUND(B8*B3*(1+B5),1)</f>
        <v>31.2</v>
      </c>
      <c r="C11" s="4" t="inlineStr"/>
    </row>
  </sheetData>
  <printOptions gridLines="1"/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30" customWidth="1" min="4" max="4"/>
  </cols>
  <sheetData>
    <row r="1">
      <c r="A1" s="3" t="inlineStr">
        <is>
          <t>Soap batch from a loaf mold</t>
        </is>
      </c>
    </row>
    <row r="2">
      <c r="A2" t="inlineStr">
        <is>
          <t>Mold length, inches</t>
        </is>
      </c>
      <c r="B2" t="n">
        <v>10</v>
      </c>
    </row>
    <row r="3">
      <c r="A3" t="inlineStr">
        <is>
          <t>Mold width, inches</t>
        </is>
      </c>
      <c r="B3" t="n">
        <v>3.5</v>
      </c>
    </row>
    <row r="4">
      <c r="A4" t="inlineStr">
        <is>
          <t>Fill height, inches</t>
        </is>
      </c>
      <c r="B4" t="n">
        <v>3</v>
      </c>
    </row>
    <row r="5">
      <c r="A5" t="inlineStr">
        <is>
          <t>Oils per cubic inch, oz</t>
        </is>
      </c>
      <c r="B5" t="n">
        <v>0.4</v>
      </c>
    </row>
    <row r="6">
      <c r="A6" t="inlineStr">
        <is>
          <t>Mold volume, cubic inches</t>
        </is>
      </c>
      <c r="B6">
        <f>B2*B3*B4</f>
        <v>105</v>
      </c>
    </row>
    <row r="7">
      <c r="A7" t="inlineStr">
        <is>
          <t>Total oils, oz</t>
        </is>
      </c>
      <c r="B7">
        <f>ROUND(B6*B5,1)</f>
        <v>42</v>
      </c>
    </row>
    <row r="9">
      <c r="A9" s="7" t="inlineStr">
        <is>
          <t>Oil</t>
        </is>
      </c>
      <c r="B9" s="7" t="inlineStr">
        <is>
          <t>% of oils</t>
        </is>
      </c>
      <c r="C9" s="7" t="inlineStr">
        <is>
          <t>Ounces</t>
        </is>
      </c>
    </row>
    <row r="10">
      <c r="A10" t="inlineStr">
        <is>
          <t>Olive oil</t>
        </is>
      </c>
      <c r="B10" s="5" t="n">
        <v>0.45</v>
      </c>
      <c r="C10">
        <f>ROUND($B$7*B10,1)</f>
        <v>18.9</v>
      </c>
    </row>
    <row r="11">
      <c r="A11" t="inlineStr">
        <is>
          <t>Coconut oil</t>
        </is>
      </c>
      <c r="B11" s="5" t="n">
        <v>0.3</v>
      </c>
      <c r="C11">
        <f>ROUND($B$7*B11,1)</f>
        <v>12.6</v>
      </c>
    </row>
    <row r="12">
      <c r="A12" t="inlineStr">
        <is>
          <t>Shea butter</t>
        </is>
      </c>
      <c r="B12" s="5" t="n">
        <v>0.2</v>
      </c>
      <c r="C12">
        <f>ROUND($B$7*B12,1)</f>
        <v>8.4</v>
      </c>
    </row>
    <row r="13">
      <c r="A13" t="inlineStr">
        <is>
          <t>Castor oil</t>
        </is>
      </c>
      <c r="B13" s="5" t="n">
        <v>0.05</v>
      </c>
      <c r="C13">
        <f>ROUND($B$7*B13,1)</f>
        <v>2.1</v>
      </c>
    </row>
    <row r="14">
      <c r="A14" t="inlineStr">
        <is>
          <t>Total</t>
        </is>
      </c>
      <c r="B14" s="5">
        <f>SUM(B10:B13)</f>
        <v>1</v>
      </c>
      <c r="C14">
        <f>SUM(C10:C13)</f>
        <v>42</v>
      </c>
    </row>
    <row r="16">
      <c r="A16" s="4" t="inlineStr">
        <is>
          <t>Lye and water are not worked out here, on purpose. Run the oils through a lye calculator before you make it.</t>
        </is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30" customWidth="1" min="4" max="4"/>
  </cols>
  <sheetData>
    <row r="1">
      <c r="A1" s="3" t="inlineStr">
        <is>
          <t>Lotion batch from bottles to fill</t>
        </is>
      </c>
    </row>
    <row r="2">
      <c r="A2" t="inlineStr">
        <is>
          <t>Bottle size, fluid ounces</t>
        </is>
      </c>
      <c r="B2" t="n">
        <v>4</v>
      </c>
    </row>
    <row r="3">
      <c r="A3" t="inlineStr">
        <is>
          <t>Bottles to fill</t>
        </is>
      </c>
      <c r="B3" t="n">
        <v>60</v>
      </c>
    </row>
    <row r="4">
      <c r="A4" t="inlineStr">
        <is>
          <t>Loss allowance</t>
        </is>
      </c>
      <c r="B4" s="5" t="n">
        <v>0.03</v>
      </c>
    </row>
    <row r="5">
      <c r="A5" t="inlineStr">
        <is>
          <t>Batch, grams</t>
        </is>
      </c>
      <c r="B5">
        <f>ROUND(B2*B3*29.57*(1+B4),0)</f>
        <v>7310</v>
      </c>
    </row>
    <row r="7">
      <c r="A7" s="7" t="inlineStr">
        <is>
          <t>Ingredient</t>
        </is>
      </c>
      <c r="B7" s="7" t="inlineStr">
        <is>
          <t>% of batch</t>
        </is>
      </c>
      <c r="C7" s="7" t="inlineStr">
        <is>
          <t>Grams</t>
        </is>
      </c>
    </row>
    <row r="8">
      <c r="A8" t="inlineStr">
        <is>
          <t>Distilled water</t>
        </is>
      </c>
      <c r="B8" s="5" t="n">
        <v>0.7</v>
      </c>
      <c r="C8">
        <f>ROUND($B$5*B8,1)</f>
        <v>5117</v>
      </c>
    </row>
    <row r="9">
      <c r="A9" t="inlineStr">
        <is>
          <t>Sunflower oil</t>
        </is>
      </c>
      <c r="B9" s="5" t="n">
        <v>0.12</v>
      </c>
      <c r="C9">
        <f>ROUND($B$5*B9,1)</f>
        <v>877.2</v>
      </c>
    </row>
    <row r="10">
      <c r="A10" t="inlineStr">
        <is>
          <t>Shea butter</t>
        </is>
      </c>
      <c r="B10" s="5" t="n">
        <v>0.06</v>
      </c>
      <c r="C10">
        <f>ROUND($B$5*B10,1)</f>
        <v>438.6</v>
      </c>
    </row>
    <row r="11">
      <c r="A11" t="inlineStr">
        <is>
          <t>Emulsifying wax</t>
        </is>
      </c>
      <c r="B11" s="5" t="n">
        <v>0.05</v>
      </c>
      <c r="C11">
        <f>ROUND($B$5*B11,1)</f>
        <v>365.5</v>
      </c>
    </row>
    <row r="12">
      <c r="A12" t="inlineStr">
        <is>
          <t>Glycerin</t>
        </is>
      </c>
      <c r="B12" s="5" t="n">
        <v>0.03</v>
      </c>
      <c r="C12">
        <f>ROUND($B$5*B12,1)</f>
        <v>219.3</v>
      </c>
    </row>
    <row r="13">
      <c r="A13" t="inlineStr">
        <is>
          <t>Cetyl alcohol</t>
        </is>
      </c>
      <c r="B13" s="5" t="n">
        <v>0.02</v>
      </c>
      <c r="C13">
        <f>ROUND($B$5*B13,1)</f>
        <v>146.2</v>
      </c>
    </row>
    <row r="14">
      <c r="A14" t="inlineStr">
        <is>
          <t>Fragrance</t>
        </is>
      </c>
      <c r="B14" s="5" t="n">
        <v>0.01</v>
      </c>
      <c r="C14">
        <f>ROUND($B$5*B14,1)</f>
        <v>73.1</v>
      </c>
    </row>
    <row r="15">
      <c r="A15" t="inlineStr">
        <is>
          <t>Preservative</t>
        </is>
      </c>
      <c r="B15" s="5" t="n">
        <v>0.01</v>
      </c>
      <c r="C15">
        <f>ROUND($B$5*B15,1)</f>
        <v>73.1</v>
      </c>
    </row>
    <row r="16">
      <c r="A16" t="inlineStr">
        <is>
          <t>Total</t>
        </is>
      </c>
      <c r="B16" s="5">
        <f>SUM(B8:B15)</f>
        <v>1</v>
      </c>
      <c r="C16">
        <f>SUM(C8:C15)</f>
        <v>7310</v>
      </c>
    </row>
    <row r="18">
      <c r="A18" s="4" t="inlineStr">
        <is>
          <t>Lotion is taken as 1 g per ml. Use your own tested formula and your preservative supplier's usage rate.</t>
        </is>
      </c>
    </row>
  </sheetData>
  <printOptions gridLines="1"/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