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From gram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'Formula'!$1:$1</definedName>
    <definedName name="_xlnm.Print_Titles" localSheetId="1">'From grams'!$1:$1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3" fontId="0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2" fillId="0" borderId="0" pivotButton="0" quotePrefix="0" xfId="0"/>
    <xf numFmtId="1" fontId="0" fillId="3" borderId="0" pivotButton="0" quotePrefix="0" xfId="0"/>
    <xf numFmtId="3" fontId="0" fillId="3" borderId="0" pivotButton="0" quotePrefix="0" xfId="0"/>
    <xf numFmtId="9" fontId="0" fillId="3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8" customWidth="1" min="3" max="3"/>
    <col width="12" customWidth="1" min="4" max="4"/>
    <col width="11" customWidth="1" min="5" max="5"/>
  </cols>
  <sheetData>
    <row r="1" ht="30" customHeight="1">
      <c r="A1" s="1" t="inlineStr">
        <is>
          <t>Ingredient</t>
        </is>
      </c>
      <c r="B1" s="1" t="inlineStr">
        <is>
          <t>Baker's %</t>
        </is>
      </c>
      <c r="C1" s="1" t="inlineStr">
        <is>
          <t>Grams for this batch</t>
        </is>
      </c>
      <c r="D1" s="1" t="inlineStr">
        <is>
          <t>Price per kg</t>
        </is>
      </c>
      <c r="E1" s="1" t="inlineStr">
        <is>
          <t>Cost</t>
        </is>
      </c>
    </row>
    <row r="2">
      <c r="A2" s="2" t="inlineStr">
        <is>
          <t>Bread flour</t>
        </is>
      </c>
      <c r="B2" s="3" t="n">
        <v>0.9</v>
      </c>
      <c r="C2" s="4">
        <f>IF(OR(A2="",B2=""),"",ROUND($B$17*B2,0))</f>
        <v>31625</v>
      </c>
      <c r="D2" s="5" t="n">
        <v>2.47</v>
      </c>
      <c r="E2" s="6">
        <f>IF(OR(C2="",D2=""),"",ROUND(C2/1000*D2,2))</f>
        <v>78.11</v>
      </c>
    </row>
    <row r="3">
      <c r="A3" s="2" t="inlineStr">
        <is>
          <t>Whole wheat flour</t>
        </is>
      </c>
      <c r="B3" s="3" t="n">
        <v>0.1</v>
      </c>
      <c r="C3" s="4">
        <f>IF(OR(A3="",B3=""),"",ROUND($B$17*B3,0))</f>
        <v>3514</v>
      </c>
      <c r="D3" s="5" t="n">
        <v>3.4</v>
      </c>
      <c r="E3" s="6">
        <f>IF(OR(C3="",D3=""),"",ROUND(C3/1000*D3,2))</f>
        <v>11.95</v>
      </c>
    </row>
    <row r="4">
      <c r="A4" s="2" t="inlineStr">
        <is>
          <t>Water</t>
        </is>
      </c>
      <c r="B4" s="3" t="n">
        <v>0.72</v>
      </c>
      <c r="C4" s="4">
        <f>IF(OR(A4="",B4=""),"",ROUND($B$17*B4,0))</f>
        <v>25300</v>
      </c>
      <c r="D4" s="5" t="n">
        <v>0</v>
      </c>
      <c r="E4" s="6">
        <f>IF(OR(C4="",D4=""),"",ROUND(C4/1000*D4,2))</f>
        <v>0</v>
      </c>
    </row>
    <row r="5">
      <c r="A5" s="2" t="inlineStr">
        <is>
          <t>Levain (100% hydration)</t>
        </is>
      </c>
      <c r="B5" s="3" t="n">
        <v>0.2</v>
      </c>
      <c r="C5" s="4">
        <f>IF(OR(A5="",B5=""),"",ROUND($B$17*B5,0))</f>
        <v>7028</v>
      </c>
      <c r="D5" s="6">
        <f>D2/(1+N(B19))</f>
        <v>1.235</v>
      </c>
      <c r="E5" s="6">
        <f>IF(OR(C5="",D5=""),"",ROUND(C5/1000*D5,2))</f>
        <v>8.68</v>
      </c>
    </row>
    <row r="6">
      <c r="A6" s="2" t="inlineStr">
        <is>
          <t>Salt</t>
        </is>
      </c>
      <c r="B6" s="3" t="n">
        <v>0.02</v>
      </c>
      <c r="C6" s="4">
        <f>IF(OR(A6="",B6=""),"",ROUND($B$17*B6,0))</f>
        <v>703</v>
      </c>
      <c r="D6" s="5" t="n">
        <v>2</v>
      </c>
      <c r="E6" s="6">
        <f>IF(OR(C6="",D6=""),"",ROUND(C6/1000*D6,2))</f>
        <v>1.41</v>
      </c>
    </row>
    <row r="7">
      <c r="A7" s="2" t="inlineStr">
        <is>
          <t>Cooked taro</t>
        </is>
      </c>
      <c r="B7" s="3" t="n">
        <v>0.15</v>
      </c>
      <c r="C7" s="4">
        <f>IF(OR(A7="",B7=""),"",ROUND($B$17*B7,0))</f>
        <v>5271</v>
      </c>
      <c r="D7" s="5" t="n">
        <v>3.2</v>
      </c>
      <c r="E7" s="6">
        <f>IF(OR(C7="",D7=""),"",ROUND(C7/1000*D7,2))</f>
        <v>16.87</v>
      </c>
    </row>
    <row r="8">
      <c r="A8" s="2" t="n"/>
      <c r="B8" s="3" t="n"/>
      <c r="C8" s="4" t="str">
        <f>IF(OR(A8="",B8=""),"",ROUND($B$17*B8,0))</f>
        <v/>
      </c>
      <c r="D8" s="5" t="n"/>
      <c r="E8" s="6" t="str">
        <f>IF(OR(C8="",D8=""),"",ROUND(C8/1000*D8,2))</f>
        <v/>
      </c>
    </row>
    <row r="9">
      <c r="A9" s="2" t="n"/>
      <c r="B9" s="3" t="n"/>
      <c r="C9" s="4" t="str">
        <f>IF(OR(A9="",B9=""),"",ROUND($B$17*B9,0))</f>
        <v/>
      </c>
      <c r="D9" s="5" t="n"/>
      <c r="E9" s="6" t="str">
        <f>IF(OR(C9="",D9=""),"",ROUND(C9/1000*D9,2))</f>
        <v/>
      </c>
    </row>
    <row r="10">
      <c r="A10" s="2" t="n"/>
      <c r="B10" s="3" t="n"/>
      <c r="C10" s="4" t="str">
        <f>IF(OR(A10="",B10=""),"",ROUND($B$17*B10,0))</f>
        <v/>
      </c>
      <c r="D10" s="5" t="n"/>
      <c r="E10" s="6" t="str">
        <f>IF(OR(C10="",D10=""),"",ROUND(C10/1000*D10,2))</f>
        <v/>
      </c>
    </row>
    <row r="11">
      <c r="A11" s="2" t="n"/>
      <c r="B11" s="3" t="n"/>
      <c r="C11" s="4" t="str">
        <f>IF(OR(A11="",B11=""),"",ROUND($B$17*B11,0))</f>
        <v/>
      </c>
      <c r="D11" s="5" t="n"/>
      <c r="E11" s="6" t="str">
        <f>IF(OR(C11="",D11=""),"",ROUND(C11/1000*D11,2))</f>
        <v/>
      </c>
    </row>
    <row r="12">
      <c r="A12" s="7" t="inlineStr">
        <is>
          <t>Total</t>
        </is>
      </c>
      <c r="B12" s="8">
        <f>SUM(B2:B11)</f>
        <v>2.09</v>
      </c>
      <c r="C12" s="4">
        <f>SUM(C2:C11)</f>
        <v>73441</v>
      </c>
      <c r="E12" s="9">
        <f>SUM(E2:E11)</f>
        <v>117.02</v>
      </c>
    </row>
    <row r="13"/>
    <row r="14">
      <c r="A14" t="inlineStr">
        <is>
          <t>Loaves</t>
        </is>
      </c>
      <c r="B14" s="10" t="n">
        <v>80</v>
      </c>
    </row>
    <row r="15">
      <c r="A15" t="inlineStr">
        <is>
          <t>Dough per loaf, grams</t>
        </is>
      </c>
      <c r="B15" s="11" t="n">
        <v>900</v>
      </c>
    </row>
    <row r="16">
      <c r="A16" t="inlineStr">
        <is>
          <t>Extra for loss in mixing and dividing</t>
        </is>
      </c>
      <c r="B16" s="12" t="n">
        <v>0.02</v>
      </c>
    </row>
    <row r="17">
      <c r="A17" s="7" t="inlineStr">
        <is>
          <t>Formula flour, grams (total dough ÷ total %)</t>
        </is>
      </c>
      <c r="B17" s="13">
        <f>IF(N(B12)=0,"",ROUND(B14*B15*(1+B16)/B12,0))</f>
        <v>35139</v>
      </c>
    </row>
    <row r="18"/>
    <row r="19">
      <c r="A19" t="inlineStr">
        <is>
          <t>Levain hydration (water ÷ flour in the levain)</t>
        </is>
      </c>
      <c r="B19" s="12" t="n">
        <v>1</v>
      </c>
    </row>
    <row r="20">
      <c r="A20" t="inlineStr">
        <is>
          <t>Flour inside the levain, grams</t>
        </is>
      </c>
      <c r="B20" s="4">
        <f>ROUND(C5/(1+B19),0)</f>
        <v>3514</v>
      </c>
    </row>
    <row r="21">
      <c r="A21" t="inlineStr">
        <is>
          <t>Water inside the levain, grams</t>
        </is>
      </c>
      <c r="B21" s="4">
        <f>C5-B20</f>
        <v>3514</v>
      </c>
    </row>
    <row r="22">
      <c r="A22" t="inlineStr">
        <is>
          <t>Formula hydration (water ÷ formula flour)</t>
        </is>
      </c>
      <c r="B22" s="8">
        <f>IF(N(B17)=0,"",C4/B17)</f>
        <v>0.719997723327357</v>
      </c>
    </row>
    <row r="23">
      <c r="A23" t="inlineStr">
        <is>
          <t>True hydration, counting the levain</t>
        </is>
      </c>
      <c r="B23" s="8">
        <f>IF(N(B17)=0,"",(C4+B21)/(C2+C3+B20))</f>
        <v>0.745453134297467</v>
      </c>
    </row>
    <row r="24">
      <c r="A24" t="inlineStr">
        <is>
          <t>Cost of the batch</t>
        </is>
      </c>
      <c r="B24" s="6">
        <f>E12</f>
        <v>117.02</v>
      </c>
    </row>
    <row r="25">
      <c r="A25" s="7" t="inlineStr">
        <is>
          <t>Cost per loaf, ingredients</t>
        </is>
      </c>
      <c r="B25" s="9">
        <f>IF(N(B14)=0,"",ROUND(E12/B14,2))</f>
        <v>1.46</v>
      </c>
    </row>
    <row r="26"/>
    <row r="27">
      <c r="A27" s="14" t="inlineStr">
        <is>
          <t>The levain's price per kg is worked out from the flour price, since it's flour and water. Change the percentages, loaves and weights in the shaded cells.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1" customWidth="1" min="4" max="4"/>
  </cols>
  <sheetData>
    <row r="1" ht="30" customHeight="1">
      <c r="A1" s="1" t="inlineStr">
        <is>
          <t>Ingredient</t>
        </is>
      </c>
      <c r="B1" s="1" t="inlineStr">
        <is>
          <t>Grams in your recipe</t>
        </is>
      </c>
      <c r="C1" s="1" t="inlineStr">
        <is>
          <t>Counts as flour?</t>
        </is>
      </c>
      <c r="D1" s="1" t="inlineStr">
        <is>
          <t>Baker's %</t>
        </is>
      </c>
    </row>
    <row r="2">
      <c r="A2" t="inlineStr">
        <is>
          <t>Bread flour</t>
        </is>
      </c>
      <c r="B2" s="4" t="n">
        <v>900</v>
      </c>
      <c r="C2" t="inlineStr">
        <is>
          <t>yes</t>
        </is>
      </c>
      <c r="D2" s="8">
        <f>IF(OR(A2="",B2="",SUMIF($C$2:$C$20,"yes",$B$2:$B$20)=0),"",B2/SUMIF($C$2:$C$20,"yes",$B$2:$B$20))</f>
        <v>0.9</v>
      </c>
    </row>
    <row r="3">
      <c r="A3" t="inlineStr">
        <is>
          <t>Whole wheat flour</t>
        </is>
      </c>
      <c r="B3" s="4" t="n">
        <v>100</v>
      </c>
      <c r="C3" t="inlineStr">
        <is>
          <t>yes</t>
        </is>
      </c>
      <c r="D3" s="8">
        <f>IF(OR(A3="",B3="",SUMIF($C$2:$C$20,"yes",$B$2:$B$20)=0),"",B3/SUMIF($C$2:$C$20,"yes",$B$2:$B$20))</f>
        <v>0.1</v>
      </c>
    </row>
    <row r="4">
      <c r="A4" t="inlineStr">
        <is>
          <t>Water</t>
        </is>
      </c>
      <c r="B4" s="4" t="n">
        <v>720</v>
      </c>
      <c r="C4" t="inlineStr">
        <is>
          <t>no</t>
        </is>
      </c>
      <c r="D4" s="8">
        <f>IF(OR(A4="",B4="",SUMIF($C$2:$C$20,"yes",$B$2:$B$20)=0),"",B4/SUMIF($C$2:$C$20,"yes",$B$2:$B$20))</f>
        <v>0.72</v>
      </c>
    </row>
    <row r="5">
      <c r="A5" t="inlineStr">
        <is>
          <t>Levain</t>
        </is>
      </c>
      <c r="B5" s="4" t="n">
        <v>200</v>
      </c>
      <c r="C5" t="inlineStr">
        <is>
          <t>no</t>
        </is>
      </c>
      <c r="D5" s="8">
        <f>IF(OR(A5="",B5="",SUMIF($C$2:$C$20,"yes",$B$2:$B$20)=0),"",B5/SUMIF($C$2:$C$20,"yes",$B$2:$B$20))</f>
        <v>0.2</v>
      </c>
    </row>
    <row r="6">
      <c r="A6" t="inlineStr">
        <is>
          <t>Salt</t>
        </is>
      </c>
      <c r="B6" s="4" t="n">
        <v>20</v>
      </c>
      <c r="C6" t="inlineStr">
        <is>
          <t>no</t>
        </is>
      </c>
      <c r="D6" s="8">
        <f>IF(OR(A6="",B6="",SUMIF($C$2:$C$20,"yes",$B$2:$B$20)=0),"",B6/SUMIF($C$2:$C$20,"yes",$B$2:$B$20))</f>
        <v>0.02</v>
      </c>
    </row>
    <row r="7">
      <c r="A7" t="inlineStr">
        <is>
          <t>Cooked taro</t>
        </is>
      </c>
      <c r="B7" s="4" t="n">
        <v>150</v>
      </c>
      <c r="C7" t="inlineStr">
        <is>
          <t>no</t>
        </is>
      </c>
      <c r="D7" s="8">
        <f>IF(OR(A7="",B7="",SUMIF($C$2:$C$20,"yes",$B$2:$B$20)=0),"",B7/SUMIF($C$2:$C$20,"yes",$B$2:$B$20))</f>
        <v>0.15</v>
      </c>
    </row>
    <row r="8">
      <c r="B8" s="4" t="n"/>
      <c r="D8" s="8" t="str">
        <f>IF(OR(A8="",B8="",SUMIF($C$2:$C$20,"yes",$B$2:$B$20)=0),"",B8/SUMIF($C$2:$C$20,"yes",$B$2:$B$20))</f>
        <v/>
      </c>
    </row>
    <row r="9">
      <c r="B9" s="4" t="n"/>
      <c r="D9" s="8" t="str">
        <f>IF(OR(A9="",B9="",SUMIF($C$2:$C$20,"yes",$B$2:$B$20)=0),"",B9/SUMIF($C$2:$C$20,"yes",$B$2:$B$20))</f>
        <v/>
      </c>
    </row>
    <row r="10">
      <c r="B10" s="4" t="n"/>
      <c r="D10" s="8" t="str">
        <f>IF(OR(A10="",B10="",SUMIF($C$2:$C$20,"yes",$B$2:$B$20)=0),"",B10/SUMIF($C$2:$C$20,"yes",$B$2:$B$20))</f>
        <v/>
      </c>
    </row>
    <row r="11">
      <c r="B11" s="4" t="n"/>
      <c r="D11" s="8" t="str">
        <f>IF(OR(A11="",B11="",SUMIF($C$2:$C$20,"yes",$B$2:$B$20)=0),"",B11/SUMIF($C$2:$C$20,"yes",$B$2:$B$20))</f>
        <v/>
      </c>
    </row>
    <row r="12">
      <c r="B12" s="4" t="n"/>
      <c r="D12" s="8" t="str">
        <f>IF(OR(A12="",B12="",SUMIF($C$2:$C$20,"yes",$B$2:$B$20)=0),"",B12/SUMIF($C$2:$C$20,"yes",$B$2:$B$20))</f>
        <v/>
      </c>
    </row>
    <row r="13">
      <c r="B13" s="4" t="n"/>
      <c r="D13" s="8" t="str">
        <f>IF(OR(A13="",B13="",SUMIF($C$2:$C$20,"yes",$B$2:$B$20)=0),"",B13/SUMIF($C$2:$C$20,"yes",$B$2:$B$20))</f>
        <v/>
      </c>
    </row>
    <row r="14">
      <c r="B14" s="4" t="n"/>
      <c r="D14" s="8" t="str">
        <f>IF(OR(A14="",B14="",SUMIF($C$2:$C$20,"yes",$B$2:$B$20)=0),"",B14/SUMIF($C$2:$C$20,"yes",$B$2:$B$20))</f>
        <v/>
      </c>
    </row>
    <row r="15">
      <c r="B15" s="4" t="n"/>
      <c r="D15" s="8" t="str">
        <f>IF(OR(A15="",B15="",SUMIF($C$2:$C$20,"yes",$B$2:$B$20)=0),"",B15/SUMIF($C$2:$C$20,"yes",$B$2:$B$20))</f>
        <v/>
      </c>
    </row>
    <row r="16">
      <c r="B16" s="4" t="n"/>
      <c r="D16" s="8" t="str">
        <f>IF(OR(A16="",B16="",SUMIF($C$2:$C$20,"yes",$B$2:$B$20)=0),"",B16/SUMIF($C$2:$C$20,"yes",$B$2:$B$20))</f>
        <v/>
      </c>
    </row>
    <row r="17">
      <c r="B17" s="4" t="n"/>
      <c r="D17" s="8" t="str">
        <f>IF(OR(A17="",B17="",SUMIF($C$2:$C$20,"yes",$B$2:$B$20)=0),"",B17/SUMIF($C$2:$C$20,"yes",$B$2:$B$20))</f>
        <v/>
      </c>
    </row>
    <row r="18">
      <c r="B18" s="4" t="n"/>
      <c r="D18" s="8" t="str">
        <f>IF(OR(A18="",B18="",SUMIF($C$2:$C$20,"yes",$B$2:$B$20)=0),"",B18/SUMIF($C$2:$C$20,"yes",$B$2:$B$20))</f>
        <v/>
      </c>
    </row>
    <row r="19">
      <c r="B19" s="4" t="n"/>
      <c r="D19" s="8" t="str">
        <f>IF(OR(A19="",B19="",SUMIF($C$2:$C$20,"yes",$B$2:$B$20)=0),"",B19/SUMIF($C$2:$C$20,"yes",$B$2:$B$20))</f>
        <v/>
      </c>
    </row>
    <row r="20">
      <c r="B20" s="4" t="n"/>
      <c r="D20" s="8" t="str">
        <f>IF(OR(A20="",B20="",SUMIF($C$2:$C$20,"yes",$B$2:$B$20)=0),"",B20/SUMIF($C$2:$C$20,"yes",$B$2:$B$20))</f>
        <v/>
      </c>
    </row>
    <row r="21"/>
    <row r="22">
      <c r="A22" s="14" t="inlineStr">
        <is>
          <t>Mark each flour yes; every ingredient becomes a percentage of the flour, which adds up to 100%.</t>
        </is>
      </c>
    </row>
  </sheetData>
  <dataValidations count="1">
    <dataValidation sqref="C2:C2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Baker's percentage calculator</t>
        </is>
      </c>
    </row>
    <row r="2" ht="15" customHeight="1">
      <c r="A2" s="16" t="inlineStr">
        <is>
          <t>From the article: https://www.tarostack.com/articles/baker-percentage-calculator</t>
        </is>
      </c>
    </row>
    <row r="3" ht="15" customHeight="1">
      <c r="A3" s="16" t="inlineStr"/>
    </row>
    <row r="4" ht="45" customHeight="1">
      <c r="A4" s="16" t="inlineStr">
        <is>
          <t>Formula: each ingredient as a percentage of the flour, which is 100%. Type how many loaves, the dough per loaf and a little extra for loss; it works out the flour (total dough ÷ the sum of the percentages) and every other ingredient from it.</t>
        </is>
      </c>
    </row>
    <row r="5" ht="30" customHeight="1">
      <c r="A5" s="16" t="inlineStr">
        <is>
          <t>It also counts the flour and water inside the levain, for the true hydration, and costs the batch and a loaf from your prices per kilogram.</t>
        </is>
      </c>
    </row>
    <row r="6" ht="30" customHeight="1">
      <c r="A6" s="16" t="inlineStr">
        <is>
          <t>From grams: type a recipe in grams and mark the flours; it turns every ingredient into a baker's percentage.</t>
        </is>
      </c>
    </row>
    <row r="7" ht="15" customHeight="1">
      <c r="A7" s="16" t="inlineStr"/>
    </row>
    <row r="8" ht="15" customHeight="1">
      <c r="A8" s="16" t="inlineStr">
        <is>
          <t>Works in Excel (2010 and later), Google Sheets, LibreOffice and Numbers. No macros.</t>
        </is>
      </c>
    </row>
    <row r="9" ht="30" customHeight="1">
      <c r="A9" s="1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